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ЭтаКнига" defaultThemeVersion="124226"/>
  <mc:AlternateContent xmlns:mc="http://schemas.openxmlformats.org/markup-compatibility/2006">
    <mc:Choice Requires="x15">
      <x15ac:absPath xmlns:x15ac="http://schemas.microsoft.com/office/spreadsheetml/2010/11/ac" url="Z:\ЦЕНТР АКТИВНЫХ ОПЕРАЦИЙ\Пакет документов на 2026 год\"/>
    </mc:Choice>
  </mc:AlternateContent>
  <xr:revisionPtr revIDLastSave="0" documentId="13_ncr:1_{48BCD44A-4E4E-4CCC-9E3B-93F1B02121E3}" xr6:coauthVersionLast="47" xr6:coauthVersionMax="47" xr10:uidLastSave="{00000000-0000-0000-0000-000000000000}"/>
  <workbookProtection workbookAlgorithmName="SHA-512" workbookHashValue="Tnn0GGp7BBTuK8LIxN++cy5VkvdElj4vGWDS+o2zl6QGnhyOn/1+Pnn8hxuIVQJuN6f0WvrDjDhe5lyAE/oXVw==" workbookSaltValue="tNWc4dt+dIoHGeXeHZusbA==" workbookSpinCount="100000" lockStructure="1"/>
  <bookViews>
    <workbookView xWindow="-120" yWindow="-120" windowWidth="29040" windowHeight="15840" tabRatio="898" xr2:uid="{9DB543D0-D187-4697-BF65-EB40B01B38D9}"/>
  </bookViews>
  <sheets>
    <sheet name="Заявка" sheetId="35" r:id="rId1"/>
    <sheet name="Фин.показатели ТЭО" sheetId="45" r:id="rId2"/>
    <sheet name="баланс" sheetId="1" state="hidden" r:id="rId3"/>
    <sheet name="Заключение" sheetId="31" state="hidden" r:id="rId4"/>
    <sheet name="Критерии" sheetId="46" state="hidden" r:id="rId5"/>
    <sheet name="ПОДСКАЗКИ ДЛЯ ЗАКЛЮЧЕНИЯ " sheetId="47" state="hidden" r:id="rId6"/>
  </sheets>
  <definedNames>
    <definedName name="достаточность">#REF!</definedName>
    <definedName name="_xlnm.Print_Area" localSheetId="2">баланс!$A$1:$K$103,баланс!$A$104:$F$122</definedName>
    <definedName name="_xlnm.Print_Area" localSheetId="3">Заключение!$A$1:$J$227</definedName>
    <definedName name="_xlnm.Print_Area" localSheetId="0">Заявка!$A$1:$L$257</definedName>
    <definedName name="_xlnm.Print_Area" localSheetId="1">'Фин.показатели ТЭО'!$A$1:$J$101</definedName>
    <definedName name="ОКРУГЛ">баланс!#REF!</definedName>
  </definedNames>
  <calcPr calcId="191029"/>
</workbook>
</file>

<file path=xl/calcChain.xml><?xml version="1.0" encoding="utf-8"?>
<calcChain xmlns="http://schemas.openxmlformats.org/spreadsheetml/2006/main">
  <c r="J27" i="45" l="1"/>
  <c r="I27" i="45"/>
  <c r="H27" i="45"/>
  <c r="F27" i="45"/>
  <c r="E27" i="45"/>
  <c r="D27" i="45"/>
  <c r="E143" i="31"/>
  <c r="E141" i="31"/>
  <c r="E139" i="31"/>
  <c r="F25" i="45"/>
  <c r="F19" i="45"/>
  <c r="F21" i="45"/>
  <c r="F23" i="45"/>
  <c r="E23" i="45"/>
  <c r="I19" i="45"/>
  <c r="H19" i="45"/>
  <c r="E19" i="45"/>
  <c r="F62" i="45"/>
  <c r="F72" i="45"/>
  <c r="F94" i="45" s="1"/>
  <c r="F54" i="45"/>
  <c r="F51" i="45"/>
  <c r="F47" i="45"/>
  <c r="F39" i="45"/>
  <c r="F38" i="45"/>
  <c r="F28" i="45"/>
  <c r="F16" i="45"/>
  <c r="G103" i="35"/>
  <c r="F48" i="45" l="1"/>
  <c r="L133" i="31"/>
  <c r="E173" i="31"/>
  <c r="G43" i="1" l="1"/>
  <c r="G33" i="1"/>
  <c r="G9" i="1"/>
  <c r="N223" i="35"/>
  <c r="J28" i="45" l="1"/>
  <c r="I28" i="45"/>
  <c r="H28" i="45"/>
  <c r="E28" i="45"/>
  <c r="I7" i="45"/>
  <c r="J7" i="45"/>
  <c r="L216" i="35" l="1"/>
  <c r="K216" i="35"/>
  <c r="E37" i="31"/>
  <c r="G155" i="31"/>
  <c r="C34" i="45"/>
  <c r="E38" i="45"/>
  <c r="D104" i="31"/>
  <c r="A104" i="31"/>
  <c r="L217" i="35"/>
  <c r="K217" i="35"/>
  <c r="E167" i="31"/>
  <c r="C38" i="45"/>
  <c r="D34" i="45"/>
  <c r="C59" i="45" s="1"/>
  <c r="E34" i="45"/>
  <c r="D59" i="45" s="1"/>
  <c r="F34" i="45"/>
  <c r="E59" i="45" s="1"/>
  <c r="H34" i="45"/>
  <c r="F59" i="45" s="1"/>
  <c r="I34" i="45"/>
  <c r="H59" i="45" s="1"/>
  <c r="I39" i="45"/>
  <c r="I38" i="45"/>
  <c r="I47" i="45" s="1"/>
  <c r="I51" i="45" l="1"/>
  <c r="I54" i="45" s="1"/>
  <c r="I48" i="45"/>
  <c r="G44" i="1"/>
  <c r="G25" i="1"/>
  <c r="G45" i="1"/>
  <c r="G46" i="1"/>
  <c r="G47" i="1"/>
  <c r="G48" i="1"/>
  <c r="G49" i="1"/>
  <c r="G50" i="1"/>
  <c r="G52" i="1"/>
  <c r="G53" i="1"/>
  <c r="G54" i="1"/>
  <c r="G55" i="1"/>
  <c r="G56" i="1"/>
  <c r="G57" i="1"/>
  <c r="G58" i="1"/>
  <c r="G60" i="1"/>
  <c r="G61" i="1"/>
  <c r="G62" i="1"/>
  <c r="G64" i="1"/>
  <c r="G65" i="1"/>
  <c r="G66" i="1"/>
  <c r="G67" i="1"/>
  <c r="G68" i="1"/>
  <c r="G69" i="1"/>
  <c r="G70" i="1"/>
  <c r="G71" i="1"/>
  <c r="G72" i="1"/>
  <c r="G73" i="1"/>
  <c r="G74" i="1"/>
  <c r="G75" i="1"/>
  <c r="G221" i="35"/>
  <c r="E163" i="31" s="1"/>
  <c r="I221" i="35"/>
  <c r="E221" i="35"/>
  <c r="I210" i="35"/>
  <c r="I182" i="31"/>
  <c r="J181" i="31" s="1"/>
  <c r="I180" i="31"/>
  <c r="J179" i="31" s="1"/>
  <c r="I178" i="31"/>
  <c r="J177" i="31" s="1"/>
  <c r="G10" i="1" l="1"/>
  <c r="G12" i="1"/>
  <c r="G13" i="1"/>
  <c r="G14" i="1"/>
  <c r="G15" i="1"/>
  <c r="G16" i="1"/>
  <c r="G17" i="1"/>
  <c r="G18" i="1"/>
  <c r="G19" i="1"/>
  <c r="G21" i="1"/>
  <c r="G23" i="1"/>
  <c r="G24" i="1"/>
  <c r="G26" i="1"/>
  <c r="G27" i="1"/>
  <c r="G28" i="1"/>
  <c r="G29" i="1"/>
  <c r="G30" i="1"/>
  <c r="G31" i="1"/>
  <c r="G32" i="1"/>
  <c r="G34" i="1"/>
  <c r="G35" i="1"/>
  <c r="F63" i="1"/>
  <c r="L222" i="35"/>
  <c r="L220" i="35"/>
  <c r="L219" i="35"/>
  <c r="K222" i="35"/>
  <c r="K220" i="35"/>
  <c r="K219" i="35"/>
  <c r="I238" i="35"/>
  <c r="G113" i="31"/>
  <c r="G115" i="31" s="1"/>
  <c r="G112" i="31"/>
  <c r="J108" i="31"/>
  <c r="J110" i="31" s="1"/>
  <c r="J107" i="31"/>
  <c r="I108" i="31"/>
  <c r="I110" i="31" s="1"/>
  <c r="I107" i="31"/>
  <c r="G108" i="31"/>
  <c r="G110" i="31" s="1"/>
  <c r="G107" i="31"/>
  <c r="E113" i="31"/>
  <c r="E115" i="31" s="1"/>
  <c r="E112" i="31"/>
  <c r="E108" i="31"/>
  <c r="E110" i="31" s="1"/>
  <c r="E107" i="31"/>
  <c r="D113" i="31"/>
  <c r="D115" i="31" s="1"/>
  <c r="D112" i="31"/>
  <c r="D108" i="31"/>
  <c r="D110" i="31" s="1"/>
  <c r="D107" i="31"/>
  <c r="G195" i="31"/>
  <c r="E195" i="31"/>
  <c r="G193" i="31"/>
  <c r="E193" i="31"/>
  <c r="G192" i="31"/>
  <c r="E192" i="31"/>
  <c r="G191" i="31"/>
  <c r="E191" i="31"/>
  <c r="G190" i="31"/>
  <c r="E190" i="31"/>
  <c r="E223" i="35"/>
  <c r="G223" i="35"/>
  <c r="E218" i="35"/>
  <c r="G218" i="35"/>
  <c r="I195" i="31"/>
  <c r="I193" i="31"/>
  <c r="I192" i="31"/>
  <c r="E187" i="31"/>
  <c r="E170" i="31"/>
  <c r="E117" i="31"/>
  <c r="D102" i="31"/>
  <c r="D100" i="31"/>
  <c r="E116" i="31" s="1"/>
  <c r="D99" i="31"/>
  <c r="C61" i="45"/>
  <c r="E194" i="31" l="1"/>
  <c r="E36" i="1"/>
  <c r="G36" i="1" s="1"/>
  <c r="E22" i="1"/>
  <c r="G22" i="1" s="1"/>
  <c r="I218" i="35" l="1"/>
  <c r="K218" i="35" l="1"/>
  <c r="L218" i="35"/>
  <c r="E174" i="31"/>
  <c r="I140" i="35"/>
  <c r="E156" i="31" s="1"/>
  <c r="J140" i="35"/>
  <c r="B11" i="45"/>
  <c r="B10" i="45"/>
  <c r="B9" i="45"/>
  <c r="B8" i="45"/>
  <c r="D7" i="45"/>
  <c r="C7" i="45"/>
  <c r="G34" i="31"/>
  <c r="G35" i="31"/>
  <c r="G33" i="31"/>
  <c r="F34" i="31"/>
  <c r="F35" i="31"/>
  <c r="A34" i="31"/>
  <c r="A35" i="31"/>
  <c r="F33" i="31"/>
  <c r="A33" i="31"/>
  <c r="A32" i="31"/>
  <c r="F32" i="31"/>
  <c r="G32" i="31"/>
  <c r="G26" i="31"/>
  <c r="A26" i="31"/>
  <c r="G28" i="31"/>
  <c r="G29" i="31"/>
  <c r="G30" i="31"/>
  <c r="G31" i="31"/>
  <c r="F28" i="31"/>
  <c r="F29" i="31"/>
  <c r="F30" i="31"/>
  <c r="F31" i="31"/>
  <c r="A28" i="31"/>
  <c r="A29" i="31"/>
  <c r="A30" i="31"/>
  <c r="A31" i="31"/>
  <c r="C39" i="45" l="1"/>
  <c r="A55" i="45"/>
  <c r="A95" i="45" s="1"/>
  <c r="E140" i="31" l="1"/>
  <c r="E142" i="31" s="1"/>
  <c r="E63" i="1" l="1"/>
  <c r="G63" i="1" s="1"/>
  <c r="D72" i="45"/>
  <c r="E72" i="45"/>
  <c r="H72" i="45"/>
  <c r="C72" i="45"/>
  <c r="C94" i="45" s="1"/>
  <c r="D62" i="45" s="1"/>
  <c r="D39" i="45"/>
  <c r="E39" i="45"/>
  <c r="H39" i="45"/>
  <c r="D61" i="45" l="1"/>
  <c r="D38" i="45"/>
  <c r="H38" i="45"/>
  <c r="C47" i="45"/>
  <c r="C48" i="45" s="1"/>
  <c r="J26" i="45"/>
  <c r="I26" i="45"/>
  <c r="H26" i="45"/>
  <c r="F26" i="45"/>
  <c r="E26" i="45"/>
  <c r="D26" i="45"/>
  <c r="H164" i="35"/>
  <c r="L164" i="35"/>
  <c r="G164" i="35"/>
  <c r="J150" i="35"/>
  <c r="I150" i="35"/>
  <c r="C51" i="45" l="1"/>
  <c r="C54" i="45" s="1"/>
  <c r="E16" i="45"/>
  <c r="D16" i="45"/>
  <c r="D37" i="46"/>
  <c r="H16" i="45"/>
  <c r="I16" i="45"/>
  <c r="J16" i="45"/>
  <c r="D22" i="1"/>
  <c r="F22" i="1"/>
  <c r="F36" i="1" s="1"/>
  <c r="F105" i="1" s="1"/>
  <c r="J147" i="31" s="1"/>
  <c r="E11" i="1"/>
  <c r="F11" i="1"/>
  <c r="F20" i="1" s="1"/>
  <c r="I191" i="31"/>
  <c r="I194" i="31" s="1"/>
  <c r="G194" i="31"/>
  <c r="I190" i="31"/>
  <c r="E160" i="31"/>
  <c r="E159" i="31"/>
  <c r="E157" i="31"/>
  <c r="J113" i="31"/>
  <c r="J115" i="31" s="1"/>
  <c r="I113" i="31"/>
  <c r="I115" i="31" s="1"/>
  <c r="H113" i="31"/>
  <c r="F113" i="31"/>
  <c r="J112" i="31"/>
  <c r="I112" i="31"/>
  <c r="H112" i="31"/>
  <c r="F112" i="31"/>
  <c r="G27" i="31"/>
  <c r="F27" i="31"/>
  <c r="A27" i="31"/>
  <c r="G36" i="31"/>
  <c r="G24" i="31"/>
  <c r="A23" i="31"/>
  <c r="A21" i="31"/>
  <c r="H19" i="31"/>
  <c r="A19" i="31"/>
  <c r="H17" i="31"/>
  <c r="A17" i="31"/>
  <c r="G15" i="31"/>
  <c r="G14" i="31"/>
  <c r="G13" i="31"/>
  <c r="G12" i="31"/>
  <c r="C3" i="1" s="1"/>
  <c r="D10" i="31"/>
  <c r="D9" i="31"/>
  <c r="D8" i="31"/>
  <c r="C4" i="1" s="1"/>
  <c r="D7" i="31"/>
  <c r="D6" i="31"/>
  <c r="D5" i="31"/>
  <c r="C2" i="1" s="1"/>
  <c r="I223" i="35"/>
  <c r="J20" i="1"/>
  <c r="J36" i="1"/>
  <c r="I51" i="1"/>
  <c r="H59" i="1"/>
  <c r="J59" i="1"/>
  <c r="I63" i="1"/>
  <c r="H92" i="1"/>
  <c r="I92" i="1"/>
  <c r="J92" i="1"/>
  <c r="F76" i="1"/>
  <c r="F81" i="1"/>
  <c r="F117" i="1" s="1"/>
  <c r="F92" i="1"/>
  <c r="F51" i="1"/>
  <c r="F111" i="1"/>
  <c r="F110" i="1"/>
  <c r="F78" i="1"/>
  <c r="F59" i="1"/>
  <c r="F41" i="1"/>
  <c r="E76" i="1"/>
  <c r="G76" i="1" s="1"/>
  <c r="E51" i="1"/>
  <c r="G51" i="1" s="1"/>
  <c r="E110" i="1"/>
  <c r="E111" i="1"/>
  <c r="E92" i="1"/>
  <c r="E81" i="1"/>
  <c r="E84" i="1" s="1"/>
  <c r="E78" i="1"/>
  <c r="E59" i="1"/>
  <c r="G59" i="1" s="1"/>
  <c r="E41" i="1"/>
  <c r="D63" i="1"/>
  <c r="D51" i="1"/>
  <c r="D111" i="1"/>
  <c r="D110" i="1"/>
  <c r="D92" i="1"/>
  <c r="D81" i="1"/>
  <c r="D78" i="1"/>
  <c r="D59" i="1"/>
  <c r="D41" i="1"/>
  <c r="D11" i="1"/>
  <c r="K63" i="1"/>
  <c r="H78" i="1"/>
  <c r="I78" i="1"/>
  <c r="J78" i="1"/>
  <c r="K78" i="1"/>
  <c r="H41" i="1"/>
  <c r="I41" i="1"/>
  <c r="J41" i="1"/>
  <c r="K41" i="1"/>
  <c r="G41" i="1"/>
  <c r="K9" i="1"/>
  <c r="K10" i="1"/>
  <c r="K12" i="1"/>
  <c r="K13" i="1"/>
  <c r="K14" i="1"/>
  <c r="K15" i="1"/>
  <c r="K16" i="1"/>
  <c r="K17" i="1"/>
  <c r="K18" i="1"/>
  <c r="K19" i="1"/>
  <c r="K23" i="1"/>
  <c r="K24" i="1"/>
  <c r="K25" i="1"/>
  <c r="K26" i="1"/>
  <c r="K27" i="1"/>
  <c r="K28" i="1"/>
  <c r="K29" i="1"/>
  <c r="K30" i="1"/>
  <c r="K31" i="1"/>
  <c r="K32" i="1"/>
  <c r="K33" i="1"/>
  <c r="K34" i="1"/>
  <c r="K35" i="1"/>
  <c r="K43" i="1"/>
  <c r="K44" i="1"/>
  <c r="K45" i="1"/>
  <c r="K46" i="1"/>
  <c r="K47" i="1"/>
  <c r="K48" i="1"/>
  <c r="K49" i="1"/>
  <c r="K50" i="1"/>
  <c r="K52" i="1"/>
  <c r="K53" i="1"/>
  <c r="K54" i="1"/>
  <c r="K55" i="1"/>
  <c r="K56" i="1"/>
  <c r="K57" i="1"/>
  <c r="K58" i="1"/>
  <c r="K60" i="1"/>
  <c r="K61" i="1"/>
  <c r="K62" i="1"/>
  <c r="K64" i="1"/>
  <c r="K65" i="1"/>
  <c r="K66" i="1"/>
  <c r="K67" i="1"/>
  <c r="K68" i="1"/>
  <c r="K69" i="1"/>
  <c r="K70" i="1"/>
  <c r="K71" i="1"/>
  <c r="K72" i="1"/>
  <c r="K73" i="1"/>
  <c r="K74" i="1"/>
  <c r="K75" i="1"/>
  <c r="K79" i="1"/>
  <c r="K80" i="1"/>
  <c r="K82" i="1"/>
  <c r="K83" i="1"/>
  <c r="K85" i="1"/>
  <c r="K86" i="1"/>
  <c r="K88" i="1"/>
  <c r="K89" i="1"/>
  <c r="K90" i="1"/>
  <c r="K91" i="1"/>
  <c r="K94" i="1"/>
  <c r="K97" i="1"/>
  <c r="K100" i="1"/>
  <c r="K101" i="1"/>
  <c r="H9" i="1"/>
  <c r="I9" i="1"/>
  <c r="J9" i="1"/>
  <c r="K92" i="1"/>
  <c r="K81" i="1"/>
  <c r="K59" i="1"/>
  <c r="K51" i="1"/>
  <c r="J10" i="1"/>
  <c r="J11" i="1"/>
  <c r="J12" i="1"/>
  <c r="J13" i="1"/>
  <c r="J14" i="1"/>
  <c r="J15" i="1"/>
  <c r="J16" i="1"/>
  <c r="J17" i="1"/>
  <c r="J18" i="1"/>
  <c r="J19" i="1"/>
  <c r="J23" i="1"/>
  <c r="J24" i="1"/>
  <c r="J25" i="1"/>
  <c r="J26" i="1"/>
  <c r="J27" i="1"/>
  <c r="J28" i="1"/>
  <c r="J29" i="1"/>
  <c r="J30" i="1"/>
  <c r="J31" i="1"/>
  <c r="J32" i="1"/>
  <c r="J33" i="1"/>
  <c r="J34" i="1"/>
  <c r="J35" i="1"/>
  <c r="J43" i="1"/>
  <c r="J44" i="1"/>
  <c r="J45" i="1"/>
  <c r="J46" i="1"/>
  <c r="J47" i="1"/>
  <c r="J48" i="1"/>
  <c r="J49" i="1"/>
  <c r="J50" i="1"/>
  <c r="J52" i="1"/>
  <c r="J53" i="1"/>
  <c r="J54" i="1"/>
  <c r="J55" i="1"/>
  <c r="J56" i="1"/>
  <c r="J57" i="1"/>
  <c r="J58" i="1"/>
  <c r="J60" i="1"/>
  <c r="J61" i="1"/>
  <c r="J62" i="1"/>
  <c r="J64" i="1"/>
  <c r="J65" i="1"/>
  <c r="J66" i="1"/>
  <c r="J67" i="1"/>
  <c r="J68" i="1"/>
  <c r="J69" i="1"/>
  <c r="J70" i="1"/>
  <c r="J71" i="1"/>
  <c r="J72" i="1"/>
  <c r="J73" i="1"/>
  <c r="J74" i="1"/>
  <c r="J75" i="1"/>
  <c r="J79" i="1"/>
  <c r="J80" i="1"/>
  <c r="J81" i="1"/>
  <c r="J82" i="1"/>
  <c r="J83" i="1"/>
  <c r="J85" i="1"/>
  <c r="J86" i="1"/>
  <c r="J88" i="1"/>
  <c r="J89" i="1"/>
  <c r="J90" i="1"/>
  <c r="J91" i="1"/>
  <c r="J94" i="1"/>
  <c r="J97" i="1"/>
  <c r="J100" i="1"/>
  <c r="J101" i="1"/>
  <c r="H10" i="1"/>
  <c r="I10" i="1"/>
  <c r="H11" i="1"/>
  <c r="H12" i="1"/>
  <c r="I12" i="1"/>
  <c r="H13" i="1"/>
  <c r="I13" i="1"/>
  <c r="H14" i="1"/>
  <c r="I14" i="1"/>
  <c r="H15" i="1"/>
  <c r="I15" i="1"/>
  <c r="H16" i="1"/>
  <c r="I16" i="1"/>
  <c r="H17" i="1"/>
  <c r="I17" i="1"/>
  <c r="H18" i="1"/>
  <c r="I18" i="1"/>
  <c r="H19" i="1"/>
  <c r="I19" i="1"/>
  <c r="H23" i="1"/>
  <c r="I23" i="1"/>
  <c r="H24" i="1"/>
  <c r="I24" i="1"/>
  <c r="H25" i="1"/>
  <c r="I25" i="1"/>
  <c r="H26" i="1"/>
  <c r="I26" i="1"/>
  <c r="H27" i="1"/>
  <c r="I27" i="1"/>
  <c r="H28" i="1"/>
  <c r="I28" i="1"/>
  <c r="H29" i="1"/>
  <c r="I29" i="1"/>
  <c r="H30" i="1"/>
  <c r="I30" i="1"/>
  <c r="H31" i="1"/>
  <c r="I31" i="1"/>
  <c r="H32" i="1"/>
  <c r="I32" i="1"/>
  <c r="H33" i="1"/>
  <c r="I33" i="1"/>
  <c r="H34" i="1"/>
  <c r="I34" i="1"/>
  <c r="H35" i="1"/>
  <c r="I35" i="1"/>
  <c r="H43" i="1"/>
  <c r="I43" i="1"/>
  <c r="H44" i="1"/>
  <c r="I44" i="1"/>
  <c r="H45" i="1"/>
  <c r="I45" i="1"/>
  <c r="H46" i="1"/>
  <c r="I46" i="1"/>
  <c r="H47" i="1"/>
  <c r="I47" i="1"/>
  <c r="H48" i="1"/>
  <c r="I48" i="1"/>
  <c r="H49" i="1"/>
  <c r="I49" i="1"/>
  <c r="H50" i="1"/>
  <c r="I50" i="1"/>
  <c r="H51" i="1"/>
  <c r="H52" i="1"/>
  <c r="I52" i="1"/>
  <c r="H53" i="1"/>
  <c r="I53" i="1"/>
  <c r="H54" i="1"/>
  <c r="I54" i="1"/>
  <c r="H55" i="1"/>
  <c r="I55" i="1"/>
  <c r="H56" i="1"/>
  <c r="I56" i="1"/>
  <c r="H57" i="1"/>
  <c r="I57" i="1"/>
  <c r="H58" i="1"/>
  <c r="I58" i="1"/>
  <c r="I59" i="1"/>
  <c r="H60" i="1"/>
  <c r="I60" i="1"/>
  <c r="H61" i="1"/>
  <c r="I61" i="1"/>
  <c r="H62" i="1"/>
  <c r="I62" i="1"/>
  <c r="H64" i="1"/>
  <c r="I64" i="1"/>
  <c r="H65" i="1"/>
  <c r="I65" i="1"/>
  <c r="H66" i="1"/>
  <c r="I66" i="1"/>
  <c r="H67" i="1"/>
  <c r="I67" i="1"/>
  <c r="H68" i="1"/>
  <c r="I68" i="1"/>
  <c r="H69" i="1"/>
  <c r="I69" i="1"/>
  <c r="H70" i="1"/>
  <c r="I70" i="1"/>
  <c r="H71" i="1"/>
  <c r="I71" i="1"/>
  <c r="H72" i="1"/>
  <c r="I72" i="1"/>
  <c r="H73" i="1"/>
  <c r="I73" i="1"/>
  <c r="H74" i="1"/>
  <c r="I74" i="1"/>
  <c r="H75" i="1"/>
  <c r="I75" i="1"/>
  <c r="H79" i="1"/>
  <c r="I79" i="1"/>
  <c r="H80" i="1"/>
  <c r="I80" i="1"/>
  <c r="H82" i="1"/>
  <c r="I82" i="1"/>
  <c r="H83" i="1"/>
  <c r="I83" i="1"/>
  <c r="H85" i="1"/>
  <c r="I85" i="1"/>
  <c r="H86" i="1"/>
  <c r="I86" i="1"/>
  <c r="H88" i="1"/>
  <c r="I88" i="1"/>
  <c r="H89" i="1"/>
  <c r="I89" i="1"/>
  <c r="H90" i="1"/>
  <c r="I90" i="1"/>
  <c r="H91" i="1"/>
  <c r="I91" i="1"/>
  <c r="H94" i="1"/>
  <c r="I94" i="1"/>
  <c r="H97" i="1"/>
  <c r="I97" i="1"/>
  <c r="H100" i="1"/>
  <c r="I100" i="1"/>
  <c r="H101" i="1"/>
  <c r="I101" i="1"/>
  <c r="I81" i="1"/>
  <c r="I11" i="1"/>
  <c r="J51" i="1"/>
  <c r="J22" i="1"/>
  <c r="F84" i="1"/>
  <c r="F104" i="1"/>
  <c r="J146" i="31" s="1"/>
  <c r="F121" i="1"/>
  <c r="F120" i="1"/>
  <c r="K11" i="1"/>
  <c r="I22" i="1"/>
  <c r="D23" i="45" l="1"/>
  <c r="D21" i="45"/>
  <c r="D19" i="45"/>
  <c r="D25" i="45"/>
  <c r="L223" i="35"/>
  <c r="K223" i="35"/>
  <c r="H25" i="45"/>
  <c r="H21" i="45"/>
  <c r="H23" i="45"/>
  <c r="J23" i="45"/>
  <c r="J19" i="45"/>
  <c r="J25" i="45"/>
  <c r="J21" i="45"/>
  <c r="E21" i="45"/>
  <c r="E17" i="45"/>
  <c r="E25" i="45"/>
  <c r="I23" i="45"/>
  <c r="I25" i="45"/>
  <c r="I21" i="45"/>
  <c r="E20" i="1"/>
  <c r="G20" i="1" s="1"/>
  <c r="G11" i="1"/>
  <c r="E123" i="31"/>
  <c r="E121" i="31"/>
  <c r="H63" i="1"/>
  <c r="H22" i="1"/>
  <c r="F87" i="1"/>
  <c r="F93" i="1" s="1"/>
  <c r="F119" i="1"/>
  <c r="E119" i="1"/>
  <c r="D117" i="1"/>
  <c r="E118" i="31"/>
  <c r="E119" i="31" s="1"/>
  <c r="H84" i="1"/>
  <c r="K36" i="1"/>
  <c r="K22" i="1"/>
  <c r="F77" i="1"/>
  <c r="K76" i="1"/>
  <c r="I84" i="1"/>
  <c r="H81" i="1"/>
  <c r="J63" i="1"/>
  <c r="I36" i="1"/>
  <c r="E117" i="1"/>
  <c r="E104" i="1"/>
  <c r="D36" i="1"/>
  <c r="D20" i="1"/>
  <c r="E105" i="1"/>
  <c r="E161" i="31"/>
  <c r="E87" i="1"/>
  <c r="E93" i="1" s="1"/>
  <c r="D84" i="1"/>
  <c r="D119" i="1" s="1"/>
  <c r="D76" i="1"/>
  <c r="D104" i="1" s="1"/>
  <c r="E37" i="1"/>
  <c r="G37" i="1" s="1"/>
  <c r="H47" i="45"/>
  <c r="H51" i="45" s="1"/>
  <c r="E47" i="45"/>
  <c r="E51" i="45" s="1"/>
  <c r="D47" i="45"/>
  <c r="D48" i="45" s="1"/>
  <c r="J84" i="1"/>
  <c r="H76" i="1"/>
  <c r="H77" i="1"/>
  <c r="I20" i="1"/>
  <c r="I37" i="1"/>
  <c r="H36" i="1"/>
  <c r="F112" i="1"/>
  <c r="E77" i="1"/>
  <c r="F37" i="1"/>
  <c r="J37" i="1"/>
  <c r="H37" i="1"/>
  <c r="H20" i="1"/>
  <c r="J76" i="1"/>
  <c r="K37" i="1"/>
  <c r="K20" i="1"/>
  <c r="K84" i="1"/>
  <c r="H87" i="1"/>
  <c r="E158" i="31"/>
  <c r="D17" i="45" l="1"/>
  <c r="F17" i="45"/>
  <c r="I17" i="45"/>
  <c r="H17" i="45"/>
  <c r="J17" i="45"/>
  <c r="F106" i="1"/>
  <c r="J148" i="31" s="1"/>
  <c r="H93" i="1"/>
  <c r="D87" i="1"/>
  <c r="D93" i="1" s="1"/>
  <c r="D99" i="1" s="1"/>
  <c r="D37" i="1"/>
  <c r="F108" i="1"/>
  <c r="D105" i="1"/>
  <c r="F113" i="1"/>
  <c r="D112" i="1"/>
  <c r="E99" i="1"/>
  <c r="E112" i="1"/>
  <c r="D77" i="1"/>
  <c r="D106" i="1" s="1"/>
  <c r="E106" i="1"/>
  <c r="E108" i="1"/>
  <c r="D94" i="45"/>
  <c r="E62" i="45" s="1"/>
  <c r="E61" i="45" s="1"/>
  <c r="E94" i="45" s="1"/>
  <c r="F61" i="45" s="1"/>
  <c r="H48" i="45"/>
  <c r="E54" i="45"/>
  <c r="E48" i="45"/>
  <c r="D51" i="45"/>
  <c r="D54" i="45" s="1"/>
  <c r="H54" i="45"/>
  <c r="J87" i="1"/>
  <c r="I87" i="1"/>
  <c r="F114" i="1"/>
  <c r="F99" i="1"/>
  <c r="I76" i="1"/>
  <c r="H99" i="1"/>
  <c r="J77" i="1"/>
  <c r="K87" i="1"/>
  <c r="E113" i="1" l="1"/>
  <c r="D113" i="1"/>
  <c r="K77" i="1"/>
  <c r="D118" i="1"/>
  <c r="E102" i="1"/>
  <c r="E118" i="1"/>
  <c r="G77" i="1"/>
  <c r="D108" i="1"/>
  <c r="I93" i="1"/>
  <c r="J93" i="1"/>
  <c r="I77" i="1"/>
  <c r="H102" i="1"/>
  <c r="E114" i="1"/>
  <c r="D114" i="1"/>
  <c r="F118" i="1"/>
  <c r="F102" i="1"/>
  <c r="F115" i="1"/>
  <c r="K93" i="1"/>
  <c r="E109" i="1" l="1"/>
  <c r="J99" i="1"/>
  <c r="I99" i="1"/>
  <c r="F116" i="1"/>
  <c r="F109" i="1"/>
  <c r="K99" i="1"/>
  <c r="D115" i="1"/>
  <c r="D102" i="1"/>
  <c r="E115" i="1"/>
  <c r="H62" i="45" l="1"/>
  <c r="H61" i="45" s="1"/>
  <c r="H94" i="45" s="1"/>
  <c r="I102" i="1"/>
  <c r="J102" i="1"/>
  <c r="D116" i="1"/>
  <c r="D109" i="1"/>
  <c r="E116" i="1"/>
  <c r="K102" i="1"/>
  <c r="D28"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uthor>
    <author>User</author>
  </authors>
  <commentList>
    <comment ref="J39" authorId="0" shapeId="0" xr:uid="{36F700D2-066D-49B6-BECD-54F67EAF464B}">
      <text>
        <r>
          <rPr>
            <sz val="9"/>
            <color indexed="81"/>
            <rFont val="Tahoma"/>
            <family val="2"/>
            <charset val="204"/>
          </rPr>
          <t xml:space="preserve">Наименование объекта: Офисные помещения; Складские помещения; Торговые помещения; Производственные помещения; Прочие помещения (расшифровать);
</t>
        </r>
      </text>
    </comment>
    <comment ref="A49" authorId="0" shapeId="0" xr:uid="{0CF77CC7-EF87-492E-B91B-4D7D10F32E2D}">
      <text>
        <r>
          <rPr>
            <sz val="9"/>
            <color indexed="81"/>
            <rFont val="Tahoma"/>
            <family val="2"/>
            <charset val="204"/>
          </rPr>
          <t>Наименование организаций учредителем, которых является учредитель заявителя</t>
        </r>
      </text>
    </comment>
    <comment ref="L128" authorId="1" shapeId="0" xr:uid="{6ADF49F2-98F4-4D4D-95E6-2B595DDAA8A8}">
      <text>
        <r>
          <rPr>
            <b/>
            <sz val="9"/>
            <color indexed="81"/>
            <rFont val="Tahoma"/>
            <family val="2"/>
            <charset val="204"/>
          </rPr>
          <t>Указать месяц и год</t>
        </r>
      </text>
    </comment>
    <comment ref="A141" authorId="0" shapeId="0" xr:uid="{183E4CB3-94F6-4295-B053-1E29AA16CF3D}">
      <text>
        <r>
          <rPr>
            <sz val="9"/>
            <color indexed="81"/>
            <rFont val="Tahoma"/>
            <family val="2"/>
            <charset val="204"/>
          </rPr>
          <t xml:space="preserve">Информация о дебиторской и кредиторской задолженности предоставляется на 1-е число месяца подачи заявки.
Указываются поименно дебиторы и кредиторы, имеющие задолженность (обязательства) в размере 5 и более % общей суммы задолженности.
В строке "прочие" указываются совокупно прочие кредиторы (дебиторы), имеющие кредиторскую (дебиторскую) задолженность в размере менее 5 % общей суммы задолженности. 
</t>
        </r>
      </text>
    </comment>
    <comment ref="A151" authorId="0" shapeId="0" xr:uid="{F99E17A5-46AE-4264-8156-7C4EFD6020C3}">
      <text>
        <r>
          <rPr>
            <sz val="9"/>
            <color indexed="81"/>
            <rFont val="Tahoma"/>
            <family val="2"/>
            <charset val="204"/>
          </rPr>
          <t xml:space="preserve">Информация предоставляется на 1-е число месяца подачи заявки.
К кредитным операциям относятся кредит; невозбновляемая кредитная линия; возобновляемая кредитная линия; мультивалютная возобновляемая кредитная линия; овердрафт; факторинг; лизинг; непокрытая гарантия; непокрытый аккредитив; вексель с отсрочкой платежа; облигации; займ; иные операции (расшифровать). 
</t>
        </r>
      </text>
    </comment>
    <comment ref="J183" authorId="1" shapeId="0" xr:uid="{B93EC156-A543-4229-8B13-02C998B4F8DC}">
      <text>
        <r>
          <rPr>
            <b/>
            <sz val="9"/>
            <color indexed="81"/>
            <rFont val="Tahoma"/>
            <family val="2"/>
            <charset val="204"/>
          </rPr>
          <t>указывается через /
если нет, то 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alex</author>
  </authors>
  <commentList>
    <comment ref="A60" authorId="0" shapeId="0" xr:uid="{DDD405DA-9503-4FA6-9E6D-83AEFAACF179}">
      <text>
        <r>
          <rPr>
            <b/>
            <sz val="9"/>
            <color indexed="81"/>
            <rFont val="Tahoma"/>
            <family val="2"/>
            <charset val="204"/>
          </rPr>
          <t>alex:</t>
        </r>
        <r>
          <rPr>
            <sz val="9"/>
            <color indexed="81"/>
            <rFont val="Tahoma"/>
            <family val="2"/>
            <charset val="204"/>
          </rPr>
          <t xml:space="preserve">
Отчет
о средствах бюджета государственного внебюджетного фонда
социальной защиты населения Республики Беларусь
за год( 4-фонд)
Письмо о среднесписочной численности сотрудников за год с указанием в каком колличестве работаютинвалиды,а также в % соотношении от общего числа работников</t>
        </r>
      </text>
    </comment>
  </commentList>
</comments>
</file>

<file path=xl/sharedStrings.xml><?xml version="1.0" encoding="utf-8"?>
<sst xmlns="http://schemas.openxmlformats.org/spreadsheetml/2006/main" count="829" uniqueCount="693">
  <si>
    <t>110</t>
  </si>
  <si>
    <t>120</t>
  </si>
  <si>
    <t>130</t>
  </si>
  <si>
    <t>010</t>
  </si>
  <si>
    <t>020</t>
  </si>
  <si>
    <t>050</t>
  </si>
  <si>
    <t>060</t>
  </si>
  <si>
    <t>070</t>
  </si>
  <si>
    <t xml:space="preserve">Code of the line </t>
  </si>
  <si>
    <t>131</t>
  </si>
  <si>
    <t>132</t>
  </si>
  <si>
    <t>133</t>
  </si>
  <si>
    <t>040</t>
  </si>
  <si>
    <t>080</t>
  </si>
  <si>
    <t>090</t>
  </si>
  <si>
    <t>100</t>
  </si>
  <si>
    <t>210</t>
  </si>
  <si>
    <t>240</t>
  </si>
  <si>
    <t>030</t>
  </si>
  <si>
    <t>Наименование строки баланса</t>
  </si>
  <si>
    <t>АКТИВ</t>
  </si>
  <si>
    <t>I. ДОЛГОСРОЧНЫЕ АКТИВЫ</t>
  </si>
  <si>
    <t xml:space="preserve">Основные средства </t>
  </si>
  <si>
    <t xml:space="preserve">Нематериальные активы </t>
  </si>
  <si>
    <t>Доходные вложения в материальные активы</t>
  </si>
  <si>
    <t>предметы финансовой аренды (лизинга)</t>
  </si>
  <si>
    <t>прочие доходные вложения в материальные активы</t>
  </si>
  <si>
    <t>Вложения в долгосрочные активы</t>
  </si>
  <si>
    <t>Долгосрочные финансовые вложения</t>
  </si>
  <si>
    <t>Отложенные налоговые активы</t>
  </si>
  <si>
    <t>Долгосрочная дебиторская задолженность</t>
  </si>
  <si>
    <t>Прочие долгосрочные активы</t>
  </si>
  <si>
    <t>Итого по разделу I</t>
  </si>
  <si>
    <t>II. КРАТКОСРОЧНЫЕ АКТИВЫ</t>
  </si>
  <si>
    <t xml:space="preserve">Запасы </t>
  </si>
  <si>
    <t>В том числе:материалы</t>
  </si>
  <si>
    <t>животные на выращивании и откорме</t>
  </si>
  <si>
    <t xml:space="preserve">готовая продукция и товары </t>
  </si>
  <si>
    <t xml:space="preserve">товары отгруженные </t>
  </si>
  <si>
    <t>прочие запасы</t>
  </si>
  <si>
    <t>Долгосрочные активы, предназначенные для реализации</t>
  </si>
  <si>
    <t>Расходы будущих периодов</t>
  </si>
  <si>
    <t>Налог на добавленную стоимость по приобретенным товарам, работам, услугам</t>
  </si>
  <si>
    <t>Краткосрочная дебиторская задолженность</t>
  </si>
  <si>
    <t>Краткосрочные финансовые вложения</t>
  </si>
  <si>
    <t>Денежные средства и их эквиваленты</t>
  </si>
  <si>
    <t>Прочие краткосрочные активы</t>
  </si>
  <si>
    <t>Итого по разделу II</t>
  </si>
  <si>
    <t>БАЛАНС</t>
  </si>
  <si>
    <t>Собственный капитал и обязательства</t>
  </si>
  <si>
    <t>III. СОБСТВЕННЫЙ КАПИТАЛ</t>
  </si>
  <si>
    <t>Уставный капитал</t>
  </si>
  <si>
    <t>Неоплаченная часть уставного капитала</t>
  </si>
  <si>
    <t>Собственные акции (доли в уставном капитале)</t>
  </si>
  <si>
    <t>Резервный капитал</t>
  </si>
  <si>
    <t>Добавочный капитал</t>
  </si>
  <si>
    <t>Нераспределенная прибыль (непокрытый убыток)</t>
  </si>
  <si>
    <t>Чистая прибыль (убыток) отчетного периода</t>
  </si>
  <si>
    <t>Целевое финансирование</t>
  </si>
  <si>
    <t>Итого по разделу III</t>
  </si>
  <si>
    <t>IV. ДОЛГОСРОЧНЫЕ ОБЯЗАТЕЛЬСТВА</t>
  </si>
  <si>
    <t>Долгосрочные кредиты и займы</t>
  </si>
  <si>
    <t>Долгосрочные обязательства по лизинговым платежам</t>
  </si>
  <si>
    <t>Отложенные налоговые обязательства</t>
  </si>
  <si>
    <t>Доходы будущих периодов</t>
  </si>
  <si>
    <t>Резервы предстоящих расходов</t>
  </si>
  <si>
    <t>Прочие долгосрочные обязательства</t>
  </si>
  <si>
    <t>Итого по разделу IV</t>
  </si>
  <si>
    <t>V. КРАТКОСРОЧНЫЕ ОБЯЗАТЕЛЬСТВА</t>
  </si>
  <si>
    <t xml:space="preserve">Краткосрочные кредиты и займы </t>
  </si>
  <si>
    <t>Краткосрочная часть долговых обязательств</t>
  </si>
  <si>
    <t>Краткосрочная кредиторская задолженность</t>
  </si>
  <si>
    <t>по авансам полученным</t>
  </si>
  <si>
    <t>по налогам и сборам</t>
  </si>
  <si>
    <t>по социальному страхованию и обеспечению</t>
  </si>
  <si>
    <t>по оплате труда</t>
  </si>
  <si>
    <t>по лизинговым платежам</t>
  </si>
  <si>
    <t>собственнику имущества (учредителям, участникам)</t>
  </si>
  <si>
    <t>прочим кредиторам</t>
  </si>
  <si>
    <t>Обязательства, предназначенные для реализации</t>
  </si>
  <si>
    <t>Резервы предстоящих платежей</t>
  </si>
  <si>
    <t>Прочие краткосрочные обязательства</t>
  </si>
  <si>
    <t>Итого по разделу V</t>
  </si>
  <si>
    <t>ОТЧЕТ О ПРИБЫЛЯХ И УБЫТКАХ (сокр.)</t>
  </si>
  <si>
    <t xml:space="preserve">Выручка от реализации продукции, товаров, работ, услуг  </t>
  </si>
  <si>
    <t>Себестоимость реализованной продукции, товаров,работ, услуг</t>
  </si>
  <si>
    <t>Валовая прибыль (010-020)</t>
  </si>
  <si>
    <t>Управленческие расходы</t>
  </si>
  <si>
    <t>Расходы на реализацию</t>
  </si>
  <si>
    <t>Прибыль (убыток) от реализации продукции, товаров, работ, услуг (030-040-050)</t>
  </si>
  <si>
    <t>Прочие доходы по текущей деятельности</t>
  </si>
  <si>
    <t xml:space="preserve">Прочие расходы по текущей деятельности </t>
  </si>
  <si>
    <t>Прибыль (убыток) от текущей деятельности (+-060+070-080)</t>
  </si>
  <si>
    <t>Доходы по инвестиционной деятельности</t>
  </si>
  <si>
    <t>Расходы по инвестиционной деятельности</t>
  </si>
  <si>
    <t>Доходы по финансовой деятельности</t>
  </si>
  <si>
    <t>Расходы по финансовой деятельности</t>
  </si>
  <si>
    <t>Налог на прибыль</t>
  </si>
  <si>
    <t>Прочие налоги и сборы, исчисляемые из прибыли (дохода)</t>
  </si>
  <si>
    <t>Количество дней периода</t>
  </si>
  <si>
    <t>Выручка от реализации</t>
  </si>
  <si>
    <t>Себестоимость</t>
  </si>
  <si>
    <t>Прибыль от реализации</t>
  </si>
  <si>
    <t>Прибыль (убыток)</t>
  </si>
  <si>
    <t>Прибыль (убыток) до налогов</t>
  </si>
  <si>
    <t>Чистая прибыль (убыток)</t>
  </si>
  <si>
    <t>Проверка баланса</t>
  </si>
  <si>
    <t>Проверка прибыли</t>
  </si>
  <si>
    <t>в том числе: инвестиционная недвижимость</t>
  </si>
  <si>
    <t>Результат от переоценки долгосрочных активов, не включаемый в чистую прибыль (убыток)</t>
  </si>
  <si>
    <t>Результат от прочих операций, не включаемый в чистую прибыль (убыток)</t>
  </si>
  <si>
    <t>Совокупная прибыль</t>
  </si>
  <si>
    <t>Руководитель</t>
  </si>
  <si>
    <t xml:space="preserve">в том числе: поставщикам,подрядчикам, исполнителям </t>
  </si>
  <si>
    <t>Прибыль (убыток) от инвестиционной и финансовой деятельности (100-110+120-130)</t>
  </si>
  <si>
    <t>Прибыль (убыток) до налогообложения (+-090+-140)</t>
  </si>
  <si>
    <t>Изменение отложенных налоговых активов</t>
  </si>
  <si>
    <t>Изменение отложенных налоговых обязательств</t>
  </si>
  <si>
    <t>Прочие платежи, исчисляемые из прибыли (дохода)</t>
  </si>
  <si>
    <t>Чистая прибыль (убыток) (+-150-160+-170+-180-190-200)</t>
  </si>
  <si>
    <t>Совокупная прибыль (убыток) (+-210+-220+-230)</t>
  </si>
  <si>
    <t>незавершенное производство и полуфабрикаты</t>
  </si>
  <si>
    <t>Изменение 01.04.15(+-%)</t>
  </si>
  <si>
    <t>Изменение 01.07.15(+-%)</t>
  </si>
  <si>
    <t>Изменение 01.10.15(+-%)</t>
  </si>
  <si>
    <t>Изменение 01.01.16 (+-%)</t>
  </si>
  <si>
    <t>Коэф. Банкротства</t>
  </si>
  <si>
    <t xml:space="preserve">Коэф. текущей ликвидности </t>
  </si>
  <si>
    <t xml:space="preserve">Коэф.обеспечен. собственными оборотными средствами </t>
  </si>
  <si>
    <t>Сокращенное наименование</t>
  </si>
  <si>
    <t>УНП</t>
  </si>
  <si>
    <t>№ по ОКЭД</t>
  </si>
  <si>
    <t>Е-mail</t>
  </si>
  <si>
    <t>Наименование критерия</t>
  </si>
  <si>
    <t>Характеристика критерия</t>
  </si>
  <si>
    <t>Количество баллов</t>
  </si>
  <si>
    <t>более 4 тыс. базовых величин</t>
  </si>
  <si>
    <t>более 0,4 тыс. базовых величин</t>
  </si>
  <si>
    <t>более 150 процентов от размера запрашиваемых средств</t>
  </si>
  <si>
    <t>от 100 до 150 процентов от размера запрашиваемых средств</t>
  </si>
  <si>
    <t>от 80 до 100 процентов от размера запрашиваемых средств</t>
  </si>
  <si>
    <t>от 50 до 80 процентов от размера запрашиваемых средств</t>
  </si>
  <si>
    <t>менее 50 процентов от размера запрашиваемых средств</t>
  </si>
  <si>
    <t>Итого:</t>
  </si>
  <si>
    <t>Соответствие объема выручки установленным Советом Министров Республики Беларусь предельным значениям</t>
  </si>
  <si>
    <t>Организация, развитие производства, реализация экспортоориентированной, импортозамещающей продукции;</t>
  </si>
  <si>
    <t>Производство продукции, направленной на энерго- и ресурсосбережение;</t>
  </si>
  <si>
    <t>Сумма процентов, рассчитанных за год</t>
  </si>
  <si>
    <t>Залог</t>
  </si>
  <si>
    <t>Поручительство</t>
  </si>
  <si>
    <t>снижение объемов выручки от реализации товаров (работ, услуг) в два и более раза по сравнению с аналогичным периодом прошлого года;</t>
  </si>
  <si>
    <t>наличие более трех фактов недобросовестного исполнения обязательств перед банками по уплате основного долга с нарушением сроков продолжительностью более 7 календарных дней за последние 180 календарных дней на дату получения кредитного отчета;</t>
  </si>
  <si>
    <t>нормативное и фактическое значение коэффициента текущей ликвидности;</t>
  </si>
  <si>
    <t>нормативное и фактическое значение коэффициента обеспеченности собственными оборотными средствами;</t>
  </si>
  <si>
    <t>нормативное и фактическое значение коэффициента обеспеченности финансовых обязательств активами (коэффициента банкротства)</t>
  </si>
  <si>
    <t>Нормативное значение</t>
  </si>
  <si>
    <t>Фактическое значение</t>
  </si>
  <si>
    <t>1.2. УНП</t>
  </si>
  <si>
    <t>Да</t>
  </si>
  <si>
    <t>Нет</t>
  </si>
  <si>
    <t>Вид лицензии, №, срок действия, кем выдана</t>
  </si>
  <si>
    <t>рабочий телефон</t>
  </si>
  <si>
    <t>мобильный телефон</t>
  </si>
  <si>
    <t>Дата рождения</t>
  </si>
  <si>
    <t>Место рождения</t>
  </si>
  <si>
    <t>Паспортные данные: серия, №, дата выдачи, срок действия, кем выдан, личный номер</t>
  </si>
  <si>
    <t>Адрес регистрации, телефон</t>
  </si>
  <si>
    <t>Доля в уставном фонде - всего</t>
  </si>
  <si>
    <t>в том числе:</t>
  </si>
  <si>
    <t>%</t>
  </si>
  <si>
    <t>Показатель</t>
  </si>
  <si>
    <t>Прочие</t>
  </si>
  <si>
    <t>Контракт (трудовой договор, др.), №, дата, срок действия</t>
  </si>
  <si>
    <t>Критерии</t>
  </si>
  <si>
    <t>Со дня нарушений условий оказания государственной финансовой поддержки не прошло три года</t>
  </si>
  <si>
    <t>Руб.</t>
  </si>
  <si>
    <t>Средства Фонда</t>
  </si>
  <si>
    <t>Собственные средства</t>
  </si>
  <si>
    <t>Кредиты банков</t>
  </si>
  <si>
    <t>Иные источники (указать какие):</t>
  </si>
  <si>
    <t>Срок, мес.:</t>
  </si>
  <si>
    <t>Валюта счета</t>
  </si>
  <si>
    <t>Наименование показателя</t>
  </si>
  <si>
    <t>Описание (за что)</t>
  </si>
  <si>
    <t>Условия расчетов (по факту поставки, предоплата, отсрочка (кол-во дней), иное)</t>
  </si>
  <si>
    <t>Валюта расчетов</t>
  </si>
  <si>
    <t>Принимаемые меры по взысканию просроченной задолженности</t>
  </si>
  <si>
    <t>Основные дебиторы</t>
  </si>
  <si>
    <t>Основные кредиторы</t>
  </si>
  <si>
    <t>Итого</t>
  </si>
  <si>
    <t xml:space="preserve">Просроченная задолженность </t>
  </si>
  <si>
    <t>Наименование контрагента</t>
  </si>
  <si>
    <t>Вид сделки</t>
  </si>
  <si>
    <t>Сумма</t>
  </si>
  <si>
    <t>Валюта</t>
  </si>
  <si>
    <t>Срок</t>
  </si>
  <si>
    <t>% ставка</t>
  </si>
  <si>
    <t>Залогодержатель</t>
  </si>
  <si>
    <t>Подробное описание</t>
  </si>
  <si>
    <t>Главный бухгалтер</t>
  </si>
  <si>
    <t>М.П.</t>
  </si>
  <si>
    <t>Да/Нет (Выбрать)</t>
  </si>
  <si>
    <t>Численность работающих, чел.</t>
  </si>
  <si>
    <t>Выручка от реализации товаров (работ, услуг) (без НДС), руб.</t>
  </si>
  <si>
    <t>в том числе на одного работающего, руб.</t>
  </si>
  <si>
    <t>Чистая прибыль, руб.</t>
  </si>
  <si>
    <t>За календарный год, предшествующий году обращения</t>
  </si>
  <si>
    <t>Отклонение (+/-)</t>
  </si>
  <si>
    <t>Темп роста, %</t>
  </si>
  <si>
    <t>Общая рентабельность продаж</t>
  </si>
  <si>
    <t>Чистая рентабельность продаж</t>
  </si>
  <si>
    <t>Наименование организации 
(страна нахождения)</t>
  </si>
  <si>
    <t>Основной вид деятельности</t>
  </si>
  <si>
    <t>ОКЭД</t>
  </si>
  <si>
    <t>Описание залога (др. обеспечения)</t>
  </si>
  <si>
    <t>Сумма залога</t>
  </si>
  <si>
    <t>№ счетов</t>
  </si>
  <si>
    <t>Директор (Ф.И.О. без сокращений)</t>
  </si>
  <si>
    <t>Гл. бухгалтер (Ф.И.О. без сокращений)</t>
  </si>
  <si>
    <t>№</t>
  </si>
  <si>
    <t>Вид обеспечения</t>
  </si>
  <si>
    <t>Понижающий коэффициент (залог)</t>
  </si>
  <si>
    <t>Ставка (заем, лизинг)</t>
  </si>
  <si>
    <t>Сумма залога с учетом понижающего коэффициента</t>
  </si>
  <si>
    <t>Общая сумма залога</t>
  </si>
  <si>
    <t>Итого залога</t>
  </si>
  <si>
    <t>Итого залога с учетом понижающего коэффициента</t>
  </si>
  <si>
    <t>Дебиторская задолженность (просроченная)</t>
  </si>
  <si>
    <t>Дата образования (просроченной задолженности)</t>
  </si>
  <si>
    <t>Кредиторская задолженность (просроченная)</t>
  </si>
  <si>
    <t>Дебиторская задолженность, BYN</t>
  </si>
  <si>
    <t>Кредиторская задолженность, BYN</t>
  </si>
  <si>
    <t>На последнюю отчетную дату</t>
  </si>
  <si>
    <t>Показатели (в т.ч. планируемые) по реализации проекта</t>
  </si>
  <si>
    <t>Себестоимость реализованной продукции, товаров,работ, услуг (без НДС)</t>
  </si>
  <si>
    <t>На последнюю отчетную дату (справочно)</t>
  </si>
  <si>
    <t>Минимальная сумма обеспечения</t>
  </si>
  <si>
    <t>Доля просроченной дебиторской задолженности в общем объеме</t>
  </si>
  <si>
    <t>Доля просроченной кредиторской задолженности в общем объеме</t>
  </si>
  <si>
    <t>Сумма (первоначальная)</t>
  </si>
  <si>
    <t>Остаток задолженности</t>
  </si>
  <si>
    <t>Сокращенное наименование (согласно Устава, свидетельства)</t>
  </si>
  <si>
    <t>1.3. Информация о видах деятельности, уставный фонд, лицензии:</t>
  </si>
  <si>
    <t>Срок действия с__ по__</t>
  </si>
  <si>
    <t>Сумма запрашиваемой финансовой поддержки, руб.:</t>
  </si>
  <si>
    <t>Источники финансирования проекта</t>
  </si>
  <si>
    <t>Наименование показателя (по организации)</t>
  </si>
  <si>
    <t xml:space="preserve">В последний год реализации проекта </t>
  </si>
  <si>
    <t xml:space="preserve">Откуда и при каких обстоятельствах вы узнали о нашем Фонде? </t>
  </si>
  <si>
    <t>Какую информацию на нашем сайте belarp.by вы хотели бы видеть дополнительно?</t>
  </si>
  <si>
    <t>Мини-опрос для получения обратной связи:</t>
  </si>
  <si>
    <t xml:space="preserve">Примерная оценочная стоимость (сумма в BYN) </t>
  </si>
  <si>
    <t>Сумма ежемесячного погашения (пример: основной долг+%)</t>
  </si>
  <si>
    <t>Год выпуска</t>
  </si>
  <si>
    <t>Срок действия договора залога с__по__</t>
  </si>
  <si>
    <t>Наименование имущества</t>
  </si>
  <si>
    <t>Место нахождение</t>
  </si>
  <si>
    <t>Площадь в кв.м. (для зданий/помещений)</t>
  </si>
  <si>
    <t>Имеются на первое число месяца, предшествующего месяцу обращения за оказанием государственной финансовой поддержки, задолженность по исполнительным производствам, налогам, сборам (пошлинам), пеням и иным обязательным платежам в бюджет и бюджет государственного внебюджетного фонда социальной защиты населения Республики Беларусь</t>
  </si>
  <si>
    <t xml:space="preserve"> ОКЭД:</t>
  </si>
  <si>
    <t>Доля в общем объеме выручки %</t>
  </si>
  <si>
    <t>Второй вид деятельность (ОКЭД)</t>
  </si>
  <si>
    <t>Иные виды деятельности (ОКЭД)</t>
  </si>
  <si>
    <t>Наименование объекта</t>
  </si>
  <si>
    <t>Адрес</t>
  </si>
  <si>
    <t>В собственности/арендуемое помещение</t>
  </si>
  <si>
    <t>УНП/ идентификационный номер</t>
  </si>
  <si>
    <t>Данные по экспорту/импорту</t>
  </si>
  <si>
    <t>Объем реализации за последние 4 квартала</t>
  </si>
  <si>
    <t>Отнесенные на себестоимость проценты за 4 последних квартала</t>
  </si>
  <si>
    <t>Доля в УФ, %</t>
  </si>
  <si>
    <t>Распределение уставного фонда</t>
  </si>
  <si>
    <t>1.6.1. E-mail</t>
  </si>
  <si>
    <t>1.7. Информация о текущих (расчетных) счетах:</t>
  </si>
  <si>
    <t>Дата создания</t>
  </si>
  <si>
    <t>Вид деятельности</t>
  </si>
  <si>
    <t>Указать порядок ведения бухгалтерского учета</t>
  </si>
  <si>
    <t>Является ли запрашиваемая активная операция крупной сделкой? (Да/Нет)</t>
  </si>
  <si>
    <t>Субъект малого (среднего) предпринимательства является банком, небанковской кредитно-финансовой организацией, страховой организацией, профессиональным участником рынка ценных бумаг, ломбардом</t>
  </si>
  <si>
    <t>Субъект малого (среднего) предпринимательства является участником концессионных договоров (соглашений) о разделе продукции, заключенных с иностранными инвесторами в порядке, определенном законодательством</t>
  </si>
  <si>
    <t>Субъект малого (среднего) предпринимательства осуществляет деятельность в сфере игорного бизнеса, лотерейной деятельности, электронных интерактивных игр, производство и реализацию подакцизных товаров, добычу полезных ископаемых, за исключением общераспространенных полезных ископаемых</t>
  </si>
  <si>
    <t>Субъект малого (среднего) предпринимательства находится в процессе реорганизации, ликвидации (прекращения деятельности), либо в отношении которых возбуждено производство по делу о банкротстве</t>
  </si>
  <si>
    <t>ёт</t>
  </si>
  <si>
    <t>1.8. Информация о руководителе:</t>
  </si>
  <si>
    <t>1.9. Информация о главном бухгалтере:</t>
  </si>
  <si>
    <t>Сезонность деятельности организации (указать месяцы уменьшения выручки (если есть))</t>
  </si>
  <si>
    <t>Лицензируемые виды деятельности (Да/Нет):</t>
  </si>
  <si>
    <t>1. Данные Заявителя</t>
  </si>
  <si>
    <t>1.1. Полное наименование (согласно Устава, свидетельства)</t>
  </si>
  <si>
    <t>Характеристика Заявителя</t>
  </si>
  <si>
    <t>2. Финансовые показатели Заявителя</t>
  </si>
  <si>
    <t>Вид финансовой поддержки (указать вид: Займ/Лизинг)</t>
  </si>
  <si>
    <t>3.1. Показатели (в т.ч. планируемые) с учетом реализации проекта в целом по организации:</t>
  </si>
  <si>
    <t xml:space="preserve">3.2. Количество создаваемых новых рабочих мест на дату исполнения условий договора займа (финансовой аренды (лизинга))*:
* В случае одобрения финансирования проекта Заявителя, данный показатель включается в условия договора как обязательство. </t>
  </si>
  <si>
    <t>указать: Залог/Поручительство/Банковская гарантия и т.д.</t>
  </si>
  <si>
    <t>3.3. Вид, стоимость обеспечения исполнения обязательств:</t>
  </si>
  <si>
    <t>Дата:</t>
  </si>
  <si>
    <t>Информация о видах деятельности, уставный фонд, лицензии:</t>
  </si>
  <si>
    <t>Сезонность деятельности организации (если есть)</t>
  </si>
  <si>
    <t>Иное</t>
  </si>
  <si>
    <t>Описание залога (др. обеспечения):</t>
  </si>
  <si>
    <t>Сумма запрашиваемых средств (займ/лизинг)</t>
  </si>
  <si>
    <t>не более 0,85</t>
  </si>
  <si>
    <t>в т.ч. Просроченная, BYN (указать принятые меры)</t>
  </si>
  <si>
    <t>Вид затрат</t>
  </si>
  <si>
    <t>3.1.</t>
  </si>
  <si>
    <t>3.2.</t>
  </si>
  <si>
    <t>НДС</t>
  </si>
  <si>
    <t>3.3.</t>
  </si>
  <si>
    <t>1. Затраты на реализацию инвестиционного, бизнес проекта</t>
  </si>
  <si>
    <t>1.1.</t>
  </si>
  <si>
    <t>1.1.1.</t>
  </si>
  <si>
    <t>1.1.2.</t>
  </si>
  <si>
    <t>Приложение №1: Финансово-экономические показатели по ТЭО</t>
  </si>
  <si>
    <t>п/п</t>
  </si>
  <si>
    <t>Наименование показателей</t>
  </si>
  <si>
    <t>Себестоимость реализованных товаров, продукции, работ, услуг. (расшифровать)</t>
  </si>
  <si>
    <t>Налог на прибыль.</t>
  </si>
  <si>
    <t>Прочие налоги, сборы из прибыли.</t>
  </si>
  <si>
    <t>Всего, тыс.руб.</t>
  </si>
  <si>
    <t>В т.ч. средства Фонда, тыс.руб.</t>
  </si>
  <si>
    <t>Приток</t>
  </si>
  <si>
    <t>Выручка от реализации продукции (услуг)</t>
  </si>
  <si>
    <t>Заем Фонда</t>
  </si>
  <si>
    <t>Отток</t>
  </si>
  <si>
    <t>Приобретение основных средств (в т.ч. в лизинг)</t>
  </si>
  <si>
    <t>Приобретение продукции, услуг, сырья, материалов</t>
  </si>
  <si>
    <t>Заработная плата</t>
  </si>
  <si>
    <t>Платежи в бюджет</t>
  </si>
  <si>
    <t>Погашение займа (лизинга) Фонду</t>
  </si>
  <si>
    <t>Погашение процентов Фонду</t>
  </si>
  <si>
    <t>Погашение банковских кредитов (в т.ч. проценты)</t>
  </si>
  <si>
    <t>Сальдо потока денежных средств</t>
  </si>
  <si>
    <t>2.1.</t>
  </si>
  <si>
    <t>2.2.</t>
  </si>
  <si>
    <t>№п/п</t>
  </si>
  <si>
    <t>Наименование Заявителя</t>
  </si>
  <si>
    <t>Основной вид деятельности:</t>
  </si>
  <si>
    <t xml:space="preserve">1.11. Автоматизация процессов в организации (указать Да/Нет, в случае если "Да" - указать программное обеспечение используемое на организации для учета фин.деятельности, системы продаж, оказания услуг, производства, постановки задач сотрудникам и т.д.). </t>
  </si>
  <si>
    <t>Указать наименование ПО используемого в организации</t>
  </si>
  <si>
    <t>1.12. Доли в уставном фонде Заявителя (указывать в %)</t>
  </si>
  <si>
    <t>менее 1 года</t>
  </si>
  <si>
    <t>от 1 года до 3 лет</t>
  </si>
  <si>
    <t>от 3 лет до 5 лет</t>
  </si>
  <si>
    <t>свыше 5 лет</t>
  </si>
  <si>
    <t>Указать количество основных поставщиков</t>
  </si>
  <si>
    <t>Указать примерную долю в %,</t>
  </si>
  <si>
    <t>Диверсификация покупателей, заказчиков</t>
  </si>
  <si>
    <t>Диверсификация основных поставщиков</t>
  </si>
  <si>
    <t>Указать количество основных покупателей, заказчиков</t>
  </si>
  <si>
    <t>1.13. Соответствие вида деятельности установленным критериям:</t>
  </si>
  <si>
    <t xml:space="preserve">Финансовое </t>
  </si>
  <si>
    <t>Имущественное</t>
  </si>
  <si>
    <t>Заявитель</t>
  </si>
  <si>
    <t>Участие в проекте Заявителя или иных лиц, в т.ч.% (если иные лица указать ниже наименование участника)</t>
  </si>
  <si>
    <t>Наличие заключенных договоров на продукцию, услуги (договоры намерения), Да/Нет (если Да - указать количество)</t>
  </si>
  <si>
    <t>В последний год реализации проекта (планируемый показатель)</t>
  </si>
  <si>
    <t>Текущая занимаемая доля рынка в % (примерно)</t>
  </si>
  <si>
    <t>Планируемая доля рынка в % (примерно)</t>
  </si>
  <si>
    <t>2. Программа производства и реализиции продукции (услуг, работ)</t>
  </si>
  <si>
    <t>№ п/п</t>
  </si>
  <si>
    <r>
      <t>Наименование показателей</t>
    </r>
    <r>
      <rPr>
        <b/>
        <sz val="12"/>
        <color indexed="10"/>
        <rFont val="Times New Roman"/>
        <family val="1"/>
        <charset val="204"/>
      </rPr>
      <t xml:space="preserve"> </t>
    </r>
  </si>
  <si>
    <t>Наименование продукции, услуги, работ</t>
  </si>
  <si>
    <t>Основная продукция, услуга, работа А (тыс.руб.)</t>
  </si>
  <si>
    <t>Основная продукция, услуга, работа Б  (тыс.руб.)</t>
  </si>
  <si>
    <t>Основная продукция, услуга, работа В (тыс.руб.)</t>
  </si>
  <si>
    <t>Прочая продукция, услуга, работа (прочее) (тыс.руб.)</t>
  </si>
  <si>
    <t>Внутрений рынок, %</t>
  </si>
  <si>
    <t>Экспорт, %</t>
  </si>
  <si>
    <t>3. Основные показатели деятельности субъекта малого (среднего) предпринимательства в период реализации инвестиционного проекта, бизнес проекта (тыс.руб.)</t>
  </si>
  <si>
    <t>3.4.</t>
  </si>
  <si>
    <t>3.5.</t>
  </si>
  <si>
    <t>3.6.</t>
  </si>
  <si>
    <t>3.7.</t>
  </si>
  <si>
    <t>3.8.</t>
  </si>
  <si>
    <t>3.9.</t>
  </si>
  <si>
    <t>3.10.</t>
  </si>
  <si>
    <t>3.11.</t>
  </si>
  <si>
    <t>4.1.</t>
  </si>
  <si>
    <t>4.1.1.</t>
  </si>
  <si>
    <t>4.1.2.</t>
  </si>
  <si>
    <t>4.1.3.</t>
  </si>
  <si>
    <t>4.1.4.</t>
  </si>
  <si>
    <t>4.1.5.</t>
  </si>
  <si>
    <t>4.2.</t>
  </si>
  <si>
    <t>4.2.1.</t>
  </si>
  <si>
    <t>4.2.2.</t>
  </si>
  <si>
    <t>4.2.3.</t>
  </si>
  <si>
    <t>4.2.4.</t>
  </si>
  <si>
    <t>4.2.5.</t>
  </si>
  <si>
    <t>4.2.6.</t>
  </si>
  <si>
    <t>4.2.7.</t>
  </si>
  <si>
    <t>4.2.8.</t>
  </si>
  <si>
    <t>4.3.</t>
  </si>
  <si>
    <t>Поступления денежных средств от реализации основных средств и нематериальных активов</t>
  </si>
  <si>
    <t>4.1.6.</t>
  </si>
  <si>
    <t>Дополнительно привлекаемый акционерный капитал:</t>
  </si>
  <si>
    <t>указать от кого:</t>
  </si>
  <si>
    <t>4.1.7.</t>
  </si>
  <si>
    <t>Заемные и привлеченные средства по проекту, в т.ч. Кредиты, займы (кроме Фонда)</t>
  </si>
  <si>
    <t>Прочие поступления по финансовой, инвестиционной и текущей деятельности</t>
  </si>
  <si>
    <t>Акцизы</t>
  </si>
  <si>
    <t>Прочие налоги</t>
  </si>
  <si>
    <t>указать на что:</t>
  </si>
  <si>
    <t xml:space="preserve">Капитальные затраты </t>
  </si>
  <si>
    <t xml:space="preserve">Выплата дивидендов </t>
  </si>
  <si>
    <t>Прочие расходы по финансовой, инвестиционной и текущей деятельности</t>
  </si>
  <si>
    <t>4.2.9.</t>
  </si>
  <si>
    <t>4.2.10.</t>
  </si>
  <si>
    <t>4.2.11.</t>
  </si>
  <si>
    <t>4.2.12.</t>
  </si>
  <si>
    <t>4.2.13.</t>
  </si>
  <si>
    <t>4.2.14.</t>
  </si>
  <si>
    <t>4.2.15.</t>
  </si>
  <si>
    <t>1.2.1. Дата создания организации (государственной регистрации)</t>
  </si>
  <si>
    <t>1.2.2. Фактический срок работы организации на рынке</t>
  </si>
  <si>
    <t>Адрес проживания (в случае отличия от адреса регистрации), телефон</t>
  </si>
  <si>
    <t>2.3. Поступления на счета за последние 12 месяцев (полных) от покупателей, заказчиков (месяц/сумма в руб.)</t>
  </si>
  <si>
    <t>Всего, в эквиваленте в руб.</t>
  </si>
  <si>
    <t>В том числе  экспорт / импорт,  в эквиваленте руб.</t>
  </si>
  <si>
    <t>Отнесенная на расходы амортизация за 4 последних квартала (руб.)</t>
  </si>
  <si>
    <t>Наименование проекта:</t>
  </si>
  <si>
    <t>ОКЭД проекта</t>
  </si>
  <si>
    <t>создание, развитие и расширение производства продукции (товаров, выполнения работ, оказания услуг);</t>
  </si>
  <si>
    <t>организация, развитие производства, реализация экспортоориентированной, импортозамещающей продукции;</t>
  </si>
  <si>
    <t>производство продукции, направленной на энерго-и ресурсосбережение;</t>
  </si>
  <si>
    <t>внедрение новых технологий;</t>
  </si>
  <si>
    <t>иное</t>
  </si>
  <si>
    <t>возведение, реконструкция, модернизация, техническая модернизация, ремонт капитальных строений (зданий, сооружений), изолированных помещений, проведение ремонтно-реставрационных работ и монтажа всех видов оборудования;</t>
  </si>
  <si>
    <t>проставляется знак "Х", за исключением строки "иное", при выборе которой указывается конкретное направление проекта</t>
  </si>
  <si>
    <t>Цели проекта:</t>
  </si>
  <si>
    <t>Настоящим подтверждаем, что Фонду предоставляется согласие на публикацию на своем официальном сайте информации о победителе конкурсного отбора (заявителе согласно настоящей заявки), в случае признания таковым.
Нижеподписавшиеся несут ответственность согласно закондательства Республики Беларусь за предоставленную информацию и подтверждают достоверность указанной информации, а также предоставляют Фонду право на получение консультаций и проверки информации, приведенной в данной заявке и в других документах, представленных заявителем, в соответствующих налоговых, финансовых, правоохранительных и иных органах и организациях.</t>
  </si>
  <si>
    <t>ОСНОВНЫЕ КРИТЕРИИ</t>
  </si>
  <si>
    <t>конкурсного отбора Проектов субъектов МСП</t>
  </si>
  <si>
    <t>Актуальность проекта</t>
  </si>
  <si>
    <t>целевое использование финансовой поддержки</t>
  </si>
  <si>
    <t>возведение, реконструкция, модернизация, техническая модернизация, ремонт капитальных строений (зданий, сооружений), изолированных помещений, проведение ремонтно-реставрационных работ и монтаж всех видов оборудования, приобретение капитальных строений (зданий, сооружений), изолированных помещений, приобретение машин и оборудования, транспортных средств, специальных устройств и приспособлений, инструментов для реализации Проекта (свыше 50% суммы Договора финансирования)</t>
  </si>
  <si>
    <t>приобретение комплектующих изделий, сырья, материалов для реализации Проекта (свыше 50% суммы Договора финансирования)</t>
  </si>
  <si>
    <t>иное (свыше 50% суммы Договора финансирования)</t>
  </si>
  <si>
    <t>региональный критерий (местонахождение субъекта МСП)</t>
  </si>
  <si>
    <t xml:space="preserve">отраслевой критерий (отнесение вида деятельности субъекта МСП к определенной секции в соответствии с Общегосударственным классификатором Республики Беларусь «Виды экономической деятельности» </t>
  </si>
  <si>
    <t>секции A – F, Q</t>
  </si>
  <si>
    <t>секции H – J, R</t>
  </si>
  <si>
    <t>иные секции</t>
  </si>
  <si>
    <t>Перспективность  проекта</t>
  </si>
  <si>
    <t>производственная кооперация</t>
  </si>
  <si>
    <t>наличие документов, подтверждающих поставку продукции собственного производства, оказание услуг промышленным организациям-резидентам Республики Беларусь, не являющимся субъектами МСП</t>
  </si>
  <si>
    <t>(предоставляемая финансовая поддержка должна направляться на финансирование деятельности, связанной с производством и поставкой вышеуказанной продукции, оказанием вышеуказанных услуг)</t>
  </si>
  <si>
    <t>наличие документально подтвержденных намерений поставок продукции собственного производства, оказания услуг промышленным организациям-резидентам Республики Беларусь, не являющимся субъектами МСП</t>
  </si>
  <si>
    <t>отсутствие документов, подтверждающих поставку продукции собственного производства, оказания услуг крупным промышленным предприятиям, документально подтвержденных намерений поставок продукции собственного производства, оказания услуг промышленным организациям-резидентам Республики Беларусь, не являющимся субъектами МСП</t>
  </si>
  <si>
    <t xml:space="preserve">экспорт/ </t>
  </si>
  <si>
    <t>наличие экспортной выручки в размере более 30 % от общего объема выручки за год, предшествующий году обращения за финансовой поддержкой</t>
  </si>
  <si>
    <t>наличие экспортной выручки в размере от 10 до 30 % включительно от общего объема выручки за год, предшествующий году обращения за финансовой поддержкой</t>
  </si>
  <si>
    <t>отсутствие или наличие экспортной выручки в размере менее 10 % от общего объема выручки за год, предшествующий году обращения за финансовой поддержкой</t>
  </si>
  <si>
    <t>Конечный результат проекта</t>
  </si>
  <si>
    <t>предполагаемый размер годовой выручки на одного работника по итогам реализации проекта</t>
  </si>
  <si>
    <t>от 2 тыс. до 4 тыс. базовых величин</t>
  </si>
  <si>
    <t>до 2 тыс. базовых величин</t>
  </si>
  <si>
    <t>предполагаемый размер годовой чистой прибыли (дохода) на одного работника по итогам реализации проекта</t>
  </si>
  <si>
    <t>от 0,2 тыс. до 0,4 тыс. базовых величин</t>
  </si>
  <si>
    <t>до 0,2 тыс. базовых величин</t>
  </si>
  <si>
    <t>Планируемое привлечение средств для реализации проекта из других источников</t>
  </si>
  <si>
    <t>Создание новых рабочих мест</t>
  </si>
  <si>
    <t>в количестве 4 и более рабочих мест в расчете на 1 тыс. базовых величин запрашиваемых средств</t>
  </si>
  <si>
    <t>в количестве от 3 включительно до 4 рабочих мест в расчете на 1 тыс. базовых величин запрашиваемых средств</t>
  </si>
  <si>
    <t>в количестве от 2 включительно до 3 рабочих мест в расчете на 1 тыс. базовых величин запрашиваемых средств</t>
  </si>
  <si>
    <t>в количестве от 1 включительно до 2 рабочих мест в расчете на 1 тыс. базовых величин запрашиваемых средств</t>
  </si>
  <si>
    <t>в количестве менее 1 рабочего места в расчете на 1 тыс. базовых величин запрашиваемых средств</t>
  </si>
  <si>
    <t>Долг/EBITDA</t>
  </si>
  <si>
    <t>Наличие кредитов (иных активных операций) предоставленных за счет средств Банка Развития РБ? (Да/Нет)</t>
  </si>
  <si>
    <t>Прочая информация по заявителю</t>
  </si>
  <si>
    <t>Общий долг с учетом запрашиваемого (КО+ДО+Запрашиваемые обязательства)</t>
  </si>
  <si>
    <t>Коэффициент долговой нагрузки (на последнюю отчетную дату) = ОП/Выручку без НДС (за послед.12 месяцев)</t>
  </si>
  <si>
    <t>Участие в проекте (Финансовое/Имущественное/Иное)</t>
  </si>
  <si>
    <t>Количество обязательных к созданию новых рабочих мест на дату исполнения условий договора займа (финансовой аренды (лизинга)):</t>
  </si>
  <si>
    <t>Себестоимость реализованной продукции, товаров, работ, услуг (без НДС)</t>
  </si>
  <si>
    <t>EBITDA (выручка-себестоимость-опер.расх.)+амортизация</t>
  </si>
  <si>
    <t>Обязательства приходящиеся к уплате в ближайшие 12 месяцев с учетом запрашиваемых обязательств в руб. (далее - ОП)</t>
  </si>
  <si>
    <t>регионы (за исключением г. Минска, Минского района, областных центров)</t>
  </si>
  <si>
    <t>областные центры (за исключением г. Минск)</t>
  </si>
  <si>
    <t>г. Минск, Минский район</t>
  </si>
  <si>
    <t>за  аналогичный период</t>
  </si>
  <si>
    <t>Срок выборки / возобновляемости кредитной линии</t>
  </si>
  <si>
    <t>Срок действия с _ по _</t>
  </si>
  <si>
    <t>Сведения о кредитах, займах, иных обязательствах, руб.:</t>
  </si>
  <si>
    <t>Затраты:</t>
  </si>
  <si>
    <t>Иные расходы</t>
  </si>
  <si>
    <t>3.12.</t>
  </si>
  <si>
    <t>4. Прогнозный расчет потока денежных средств на период реализации инвестиционного, бизнес проекта (финансовое обоснование) (тыс.руб.)</t>
  </si>
  <si>
    <t>в тыс. руб.</t>
  </si>
  <si>
    <t>Использование производственных (технических, иных) мощностей с учетом проекта, итого (тыс.руб.):</t>
  </si>
  <si>
    <t>Сальдо потока денежных средств (на начало периода)</t>
  </si>
  <si>
    <t>4.1.8.</t>
  </si>
  <si>
    <t>Наименование организаций и УНП, акционером (учредителем) которых является заявитель, доля в уставном фонде:</t>
  </si>
  <si>
    <t>Сумма к погашению  за 12 месяцев</t>
  </si>
  <si>
    <t>Полное наименование субъекта малого, среднего предпринимательства</t>
  </si>
  <si>
    <t>Рентабельность продаж</t>
  </si>
  <si>
    <t>Выручка от реализации товаров, продукции, работ, услуг (без НДС)</t>
  </si>
  <si>
    <t>Прибыль (убыток) от реализации продукции, товаров, работ, услуг</t>
  </si>
  <si>
    <t>Согласно показателям, указанным в ТЭО, проект является эффективным исходя из того, что рентабельность продаж по итогам последнего года реализации проекта (____%) превышает рентабельность продаж по итогам года, предшествующего году обращения в Фонд (____%). Согласно показателям, указанным в ТЭО, проект является финансово реализуемым исходя из того, что прогнозный поток денежных средств, на протяжении всего периода реализации проекта имеет положительное значение.</t>
  </si>
  <si>
    <t>Прибыль (убыток) от реализации товаров, продукции, работ, услуг (ст.3.1.-ст.3.2.-ст.3.3-ст.3.4).</t>
  </si>
  <si>
    <t>Прибыль (убыток) до налогообложения (ст.3.5.+ ст.3.8.-ст.3.7.).</t>
  </si>
  <si>
    <t>Чистая прибыль (убыток) (ст.3.9.-ст.3.10.-ст.3.11.).</t>
  </si>
  <si>
    <t>* Все графы в Заявке обязательны к заполнению, в случае отсутствия информации проставляется "-".</t>
  </si>
  <si>
    <t>Выручка от реализации товаров, продукции, работ, услуг.</t>
  </si>
  <si>
    <t>Налоги и сборы, включаемые в выручку от реализации товаров, продукции, работ, услуг.</t>
  </si>
  <si>
    <t>3.4.1.</t>
  </si>
  <si>
    <t>3.4.2.</t>
  </si>
  <si>
    <t>3.4.3.</t>
  </si>
  <si>
    <t>3.4.4.</t>
  </si>
  <si>
    <t>3.4.5.</t>
  </si>
  <si>
    <t>Комиссии банка за перевод</t>
  </si>
  <si>
    <t>Командировочные, прочее</t>
  </si>
  <si>
    <t>Услуги сторонних организзаций</t>
  </si>
  <si>
    <t>ФСЗН, Белгосстрах</t>
  </si>
  <si>
    <t>4.2.16.</t>
  </si>
  <si>
    <t>4.2.17.</t>
  </si>
  <si>
    <t>4.2.18.</t>
  </si>
  <si>
    <t>Изменение 01.04.26 (+-%)</t>
  </si>
  <si>
    <t>Лизинг</t>
  </si>
  <si>
    <t>И.Л. Бобко</t>
  </si>
  <si>
    <t>И.Е.Широков</t>
  </si>
  <si>
    <t>И.М.Ерофеева</t>
  </si>
  <si>
    <t>Информация о выполнении дополнительных условий спецификаций банковского продукта</t>
  </si>
  <si>
    <t>Заявитель является резидентом Республики Беларусь, зарегистрированным в соответствии с законодательством Республики Беларусь, осуществляет деятельность на территории Республики Беларусь</t>
  </si>
  <si>
    <t>Суммарная доля собственности нерезидентов Республики Беларусь не более чем 49 (Сорок девять) процентов уставного фонда</t>
  </si>
  <si>
    <t>Является независимым (Заявитель не признается независимым, если 25 (Двадцать пять) процентов и более акций (долей его уставного фонда) принадлежит лицу, которое не удовлетворяет критериям классификации субъектов МСП (за исключением: лиц, являющихся Республикой Беларусь, административно-территориальными единицами Республики Беларусь; юридических лиц, имущество которых принадлежит Республики Беларусь или ее административно-территориальными единицам; а также юридических лиц, сто процентов акций (долей уставного фонда) которых принадлежит Республике Беларусь и/или ее административно-территориальными единицам или юридическим лицам, имущество которых принадлежит Республике Беларусь или ее административно-территориальными единицам)</t>
  </si>
  <si>
    <t>Не является субъектом, в отношении которого введены специальные экономические меры (за исключением сделок в белорусских рублях)</t>
  </si>
  <si>
    <t>имеющим на первое число месяца, предшествующего месяцу обращения за оказанием государственной финансовой поддержки, задолженность по исполнительным производствам, налогам, сборам (пошлинам), пеням и иным обязательным платежам в бюджет и бюджет государственного внебюджетного фонда социальной защиты населения Республики Беларусь;</t>
  </si>
  <si>
    <t>осуществляющим деятельность в сфере игорного бизнеса, лотерейной деятельности, электронных интерактивных игр, производство и реализацию подакцизных товаров, добычу полезных ископаемых, за исключением общераспространенных полезных ископаемых;</t>
  </si>
  <si>
    <t>1.6. Официальный сайт (в случае его наличия)</t>
  </si>
  <si>
    <t>** Период - это плановый период по развитию организации с учетом проекта (например: организация планирует получить финансирование в ноябре 2026 года - 1 год (период) будет ноябрь 2026 - октябрь 2027 и т.д.)</t>
  </si>
  <si>
    <t>* Базовый год - это полный календарный закрытый год (например: получение финансирование планируется в ноябре 2026 г., базовый год - 2025 г.)</t>
  </si>
  <si>
    <t>Базовый год  - указать*</t>
  </si>
  <si>
    <t>1 год (период) - указать**</t>
  </si>
  <si>
    <t>2 год (период) - указать**</t>
  </si>
  <si>
    <t>3 год (период) - укакзать**</t>
  </si>
  <si>
    <t>4 год (период) - указать**</t>
  </si>
  <si>
    <t>5 год (период) - указать**</t>
  </si>
  <si>
    <t>Распределение уставного фонда заявителя:</t>
  </si>
  <si>
    <t>Идентификационный (личный) номер/ УНП</t>
  </si>
  <si>
    <t>имеющим чистые убытки за последний отчетный период, предшествующий дате обращения за оказанием государственной финансовой поддержки;</t>
  </si>
  <si>
    <t>«Поддержка организаций производственной сферы»</t>
  </si>
  <si>
    <t>«Поддержка регионов»</t>
  </si>
  <si>
    <t>«Поддержка экологических проектов»</t>
  </si>
  <si>
    <t>«Поддержка социального предпринимательства»</t>
  </si>
  <si>
    <t>«Стабилизационный»</t>
  </si>
  <si>
    <t>«Промкооперация»</t>
  </si>
  <si>
    <t>«Поддержка оказания социальных услуг населению»</t>
  </si>
  <si>
    <t>«Поддержка сферы туризма и сопутствующих услуг»</t>
  </si>
  <si>
    <t>Не имеет просроченной задолженности по активным операциям перед банками, в том числе ОАО «Банк развития Республики Беларусь» и его дочерними организациями</t>
  </si>
  <si>
    <t>Общая сумма задолженности в рамках оказания финансовой поддержки за счет средств ОАО «Банк развития Республики Беларусь» (за исключением финансирования за счет ресурсов, привлеченных от Международного банка реконструкции и развития, фонда им.Халифы по развитию предпринимательства (Объединенные Арабские Эмираты), либо по банковским продуктам «Стабилизационный», «Инновационный») не превышает 5 000 000,00 (Пять миллионов белорусских рублей 00 копеек)</t>
  </si>
  <si>
    <t>По продуктам ОАО «Банк развития Республики Беларусь»</t>
  </si>
  <si>
    <t>Начальник центра активных операций</t>
  </si>
  <si>
    <t>Начальник центра управления рисками</t>
  </si>
  <si>
    <t>за __ квартал 202__ г.</t>
  </si>
  <si>
    <t>1.1.3.</t>
  </si>
  <si>
    <t>1.1.4.</t>
  </si>
  <si>
    <t>ЗАЯВКА*
на участие в конкурсе инвестиционных проектов, бизнес-проектов 
субъектов малого (среднего) предпринимательства (коммерческие организации), претендующих на получение финансовой поддержки (далее - Заявитель)
в Белорусском фонде финансовой поддержки предпринимателей
(примерная форма)</t>
  </si>
  <si>
    <t>Ф.И.О. (Полностью)/ Полное наименование организации</t>
  </si>
  <si>
    <t>Наименование организаций, акционером (учредителем) которых является заявитель, доля в уставном фонде:</t>
  </si>
  <si>
    <t>Дата государственной регистрации</t>
  </si>
  <si>
    <t>Доля в уставном фонде или иной характер связи</t>
  </si>
  <si>
    <t>Наименование банка</t>
  </si>
  <si>
    <t>Доля в уставном фонде Республики Беларусь и ее административно-территориальных единиц</t>
  </si>
  <si>
    <t>Доля в уставном фонде иностранных юридических лиц, иностранных граждан и лиц без гражданства</t>
  </si>
  <si>
    <t>Доля в уставном фонде общественных объединений (за исключением общественных объединений инвалидов), союзов (ассоциаций)</t>
  </si>
  <si>
    <t>Доля в уставном фонде одного или нескольких юридических лиц, не являющихся субъектами малого (среднего) предпринимательства, либо которые входят в состав холдингов с участием государства, иностранных юридических лиц, иностранных физических лиц и лиц без гражданства, не имеющих разрешений на постоянное проживание в Республике Беларусь</t>
  </si>
  <si>
    <t>Год 
выпуска</t>
  </si>
  <si>
    <t>Вид 
залога</t>
  </si>
  <si>
    <t>приобретение капитальных строений (зданий, сооружений), изолированных помещений;</t>
  </si>
  <si>
    <t>приобретение машин и оборудования, транспортных средств, специальных устройств и приспособлений, инструментов;</t>
  </si>
  <si>
    <t>приобретение комплектующих изделий, сырья, материалов, программного обеспечения (его обновления), товаров (работ, услуг) для собственного производства продукции (товаров, выполнения работ, оказания услуг);</t>
  </si>
  <si>
    <t>1.1.5.</t>
  </si>
  <si>
    <r>
      <t xml:space="preserve">ЗАКЛЮЧЕНИЕ
</t>
    </r>
    <r>
      <rPr>
        <sz val="20"/>
        <rFont val="Times New Roman"/>
        <family val="1"/>
        <charset val="204"/>
      </rPr>
      <t>о возможности предоставления 
финансовой поддержки
(примерная форма)</t>
    </r>
  </si>
  <si>
    <t>Уставный фонд (размер, руб.) (для организаций)</t>
  </si>
  <si>
    <t>Уставный фонд (размер, руб.) 
(для организаций)</t>
  </si>
  <si>
    <t>3. Информация по сделке (заем, лизинг)</t>
  </si>
  <si>
    <t>Условия договора займа (лизинга)</t>
  </si>
  <si>
    <r>
      <t>1.5. Связанные с Заявителем лица</t>
    </r>
    <r>
      <rPr>
        <sz val="12"/>
        <rFont val="Times New Roman"/>
        <family val="1"/>
        <charset val="204"/>
      </rPr>
      <t xml:space="preserve"> (общими учредителями (участниками) и /или лицом, оказывающим влияние на принятие  субъектом МСП решений, а также в случаях, когда учредителями (участниками) субъектов МСП являются физические лица, состоящие в соответствии с законодательством в брачных отношениях или отношениях близкого родства или свойства) </t>
    </r>
  </si>
  <si>
    <t>Полное наименование юридического лица, ФИО (Полностью) физического лица</t>
  </si>
  <si>
    <t>Направления проекта:</t>
  </si>
  <si>
    <t>3. Условия запрашиваемой финансовой поддержки, 
показатели реализуемого проекта:</t>
  </si>
  <si>
    <t>Входит в реестр субъектов малого и среднего предпринимательства</t>
  </si>
  <si>
    <t xml:space="preserve">4. Анализ кредитоспособности Заявителя </t>
  </si>
  <si>
    <t>чистая прибыль за последний отчетный период, предшествующий дате обращения за оказанием финансовой поддержки, менее суммы непокрытого убытка прошлых лет;</t>
  </si>
  <si>
    <t>наличие просроченной задолженности, подтверждаемой кредитным отчетом, полученным не ранее чем за 10 дней до даты подготовки настоящего заключения;</t>
  </si>
  <si>
    <t>отрицательные чистые активы на последнюю отчетную дату (для субъектов МСП, ведущих общую систему учета).</t>
  </si>
  <si>
    <t>Общие показатели хозяйственной деятельности</t>
  </si>
  <si>
    <t>Продолжительность работы клиента на рынке</t>
  </si>
  <si>
    <t xml:space="preserve">Выручка от реализации товаров (работ, услуг) (без НДС), руб. на последнюю отчетную дату </t>
  </si>
  <si>
    <t>Чистая прибыль, руб. на последнюю отчетную дату</t>
  </si>
  <si>
    <t xml:space="preserve">Коэффициентный анализ </t>
  </si>
  <si>
    <t>Себестоимость реализованной продукции, товаров, работ, услуг (без НДС), руб. на последнюю отчетную дату</t>
  </si>
  <si>
    <t xml:space="preserve">Рентабельность продаж </t>
  </si>
  <si>
    <t>5. Анализ данных технико-экономического обоснования проекта</t>
  </si>
  <si>
    <t xml:space="preserve">Характеристика Заявителя </t>
  </si>
  <si>
    <t>Наименование проекта</t>
  </si>
  <si>
    <t>Цели и задачи проекта</t>
  </si>
  <si>
    <t>Наличие необходимых производственных мощностей</t>
  </si>
  <si>
    <t>Вывод по итогам анализа ТЭО</t>
  </si>
  <si>
    <t>Общий вывод о возможности участия в конкурсном отборе и предоставления финансовой поддержки (в т.ч. балльная оценка)</t>
  </si>
  <si>
    <t>Наименование должностей и подписи лиц в соответствии с локальными правовыми актами</t>
  </si>
  <si>
    <r>
      <t xml:space="preserve">1.10. Средняя численность работников за предыдущий календарный год </t>
    </r>
    <r>
      <rPr>
        <sz val="11"/>
        <rFont val="Times New Roman"/>
        <family val="1"/>
        <charset val="204"/>
      </rPr>
      <t>(определяется как: списочная численность работников в среднем за год (за исключением работников, находящихся в отпусках по беременности и родам, в связи с усыновлением (удочерением) ребенка в возрасте до трех месяцев, по уходу за ребенком до достижения им возраста трех лет); средняя численность работающих по совместительству с местом основной работы у других нанимателей; средняя численность лиц, выполнявших работы по гражданско-правовым договорам (в том числе заключенным с юридическими лицами, если предметом договора является оказание услуги по предоставлению, найму работников).</t>
    </r>
  </si>
  <si>
    <r>
      <rPr>
        <b/>
        <sz val="12"/>
        <rFont val="Times New Roman"/>
        <family val="1"/>
        <charset val="204"/>
      </rPr>
      <t>2.1. Предельное значение объема валовой выручки*, за календарный год предшествующий дате Заявки (обращения в Фонд).</t>
    </r>
    <r>
      <rPr>
        <b/>
        <sz val="11"/>
        <rFont val="Times New Roman"/>
        <family val="1"/>
        <charset val="204"/>
      </rPr>
      <t xml:space="preserve">
</t>
    </r>
    <r>
      <rPr>
        <sz val="11"/>
        <rFont val="Times New Roman"/>
        <family val="1"/>
        <charset val="204"/>
      </rPr>
      <t>* Объем валовой выручки определяется в зависимости от применяемого организацией порядка (режима) налогообложения как сумма, являющаяся для организации налоговой базой налога при упрощенной системе налогообложения (единого налога для производителей сельскохозяйственной продукции), а также учитываемая при определении налоговой базы налога на прибыль этой организации сумма выручки от реализации товаров (работ, услуг), имущественных прав, иных (внереализационных) доходов, уменьшенная на сумму налогов (сборов), исчисляемых из выручки и не составляющих внереализационные расходы».</t>
    </r>
  </si>
  <si>
    <t>Соответствие объема выручки от реализации продукции, товаров, работ, услуг (без НДС) за предыдущий календарный год (не превышает 35 000 000,00 (Тридцать пять миллионов  белорусских рублей 00 копеек)</t>
  </si>
  <si>
    <t>Не находится в процессе реорганизации, ликвидации (прекращения деятельности), несостоятельности или банкротства</t>
  </si>
  <si>
    <t>Создание, развитие и расширение производства продукции (товаров, выполненных работ, оказания услуг);</t>
  </si>
  <si>
    <t>Соответствие инвестиционного проекта направлениям:</t>
  </si>
  <si>
    <t>Внедрение новых технологий.</t>
  </si>
  <si>
    <t>Клиент является субъектом малого или среднего предпринимательства</t>
  </si>
  <si>
    <t>Критерии оценки кредитоспособности</t>
  </si>
  <si>
    <t>Выручка от реализации товаров (работ, услуг) (без НДС), за послед. 12 месяцев)</t>
  </si>
  <si>
    <t>Сумма, руб.</t>
  </si>
  <si>
    <t>Доля участия, %</t>
  </si>
  <si>
    <t>Государственная финансовая поддержка за счет средств республиканского бюджета предоставляется субъектам малого и среднего предпринимательства, реализующим инвестиционные проекты, бизнес-проекты, в целях возведения, реконструкции, модернизации, технической модернизации, ремонта капитальных строений (зданий, сооружений), изолированных помещений, проведения ремонтно-реставрационных работ и монтажа всех видов оборудования, приобретения капитальных строений (зданий,сооружений), изолированных помещений, приобретения машин и оборудования, транспортных средств, специальных устройств и приспособлений, инструментов, приобретения комплектующих изделий, сырья, материалов, программного обеспечения (его обновления), товаров (работ, услуг) для собственного производства продукции (товаров, выполнения работ, оказания услуг).</t>
  </si>
  <si>
    <t>не применяется для банка развития и сильные регионы</t>
  </si>
  <si>
    <t>1 квартал</t>
  </si>
  <si>
    <t>2 квартал</t>
  </si>
  <si>
    <t>3 квартал</t>
  </si>
  <si>
    <t>4 квартал</t>
  </si>
  <si>
    <t>За 20__ г.</t>
  </si>
  <si>
    <t>2. Критерии соответствия Заявителя</t>
  </si>
  <si>
    <t>Иные источники финансирования</t>
  </si>
  <si>
    <t>более 49 процентов акций (долей в уставном фонде) которых находится в собственности Республики Беларусь и (или) ее административно-территориальных единиц (кроме субъектов инфраструктуры поддержки малого и среднего предпринимательства), иностранных юридических лиц, иностранных граждан и лиц без гражданства, общественных объединений (за исключением общественных объединений инвалидов), союзов (ассоциаций), одной или нескольких коммерческих организаций, не являющихся субъектами малого и среднего предпринимательства, либо которые входят в состав холдингов с участием государства, иностранных юридических лиц, иностранных физических лиц и лиц без гражданства, не имеющих разрешений на постоянное проживание в Республике Беларусь;
(не применяется в случае финансирования за счет иных источников)</t>
  </si>
  <si>
    <t>Соответствует требованиям</t>
  </si>
  <si>
    <t>Не соответствует требованиям</t>
  </si>
  <si>
    <t>Соответствие критерию средней численности работников за предыдущий календарный год для:
малых организаций -  до 100  человек включительно,
средних организаций - от 101  до 250  человек включительно</t>
  </si>
  <si>
    <t>Объем реализации продукции (услуг, работ)</t>
  </si>
  <si>
    <t>Правоспособность юридического лица установлена
а также лица, выступающего от имени организации</t>
  </si>
  <si>
    <t>Банковская гарантия</t>
  </si>
  <si>
    <t>Собственное</t>
  </si>
  <si>
    <t>Арендуемое</t>
  </si>
  <si>
    <t>-</t>
  </si>
  <si>
    <t>Затраты на производство и реализацию продукции (работ, услуг) за минусом амортизации</t>
  </si>
  <si>
    <t>4.2.19.</t>
  </si>
  <si>
    <t>2.4.1. Сведения об основных (свыше 5% от общей суммы) контрагентах в руб. (Дебиторы и Кредиторы):</t>
  </si>
  <si>
    <t>2.4.3. Сведения об имуществе заявителя</t>
  </si>
  <si>
    <t>2.4.4. Сведения об имуществе заявителя, ранее переданном в залог</t>
  </si>
  <si>
    <t>Указать значение в базовых величинах:</t>
  </si>
  <si>
    <t>Соответствие проекта критериям отбора субъектов МСП и условиям банковских продуктов 
ОАО «Банк развития Республики Беларусь»</t>
  </si>
  <si>
    <t>УСН</t>
  </si>
  <si>
    <t>Имеются чистые убытки (стр. 210 отчета о прибылях и убытках) и/или непокрытый убыток (стр. 460 бухгалтерского баланса) за последний отчетный период, предшествующий дате обращения за оказанием государственной финансовой поддержки</t>
  </si>
  <si>
    <t>находящимся в процессе реорганизации, ликвидации (прекращения деятельности) либо в отношении которых возбуждено производство по делу о несостоятельности или банкротстве;</t>
  </si>
  <si>
    <t>объем валовой выручки которых за календарный год превышает предельные значения, установленные Советом Министров Республики Беларусь.
(не применяется в случае финансирования за счет иных источников)</t>
  </si>
  <si>
    <t>Иные источники</t>
  </si>
  <si>
    <t>не представившим документы, необходимые для оказания финансовой поддержки, или при наличии в представленных заявителем документах недостоверных сведений, выявленных в процессе рассмотрения проекта;</t>
  </si>
  <si>
    <t>обратившимся за получением финансовой поддержки для реализации инвестиционных проектов, бизнес-проектов, которые не отвечают направлениям и (или) целям;</t>
  </si>
  <si>
    <t>со дня нарушения которыми условий ранее оказанной государственной финансовой поддержки за счет средств, предусмотренных государственными программами в сфере государственной поддержки МСП не прошло три года;
(не применяется в случае финансирования за счет иных источников)</t>
  </si>
  <si>
    <t>2.2. Значение выручки от реализации товаров (работ, услуг) (без НДС) по периодам, руб.</t>
  </si>
  <si>
    <t>2.4. Информация финансово-хозяйственной деятельности (на 1-е число месяца подачи заявки (дату указать))</t>
  </si>
  <si>
    <t>Сумма на 1-е число месяца подачи заявки</t>
  </si>
  <si>
    <t>2.4.2. Сведения о кредитах, займах, иных обязательствах на 1-е число месяца подачи заявки (перед бюджетом, иными контрагентами) в руб.:</t>
  </si>
  <si>
    <r>
      <rPr>
        <b/>
        <sz val="16"/>
        <rFont val="Times New Roman"/>
        <family val="1"/>
        <charset val="204"/>
      </rPr>
      <t>Малая организация</t>
    </r>
    <r>
      <rPr>
        <sz val="16"/>
        <rFont val="Times New Roman"/>
        <family val="1"/>
        <charset val="204"/>
      </rPr>
      <t xml:space="preserve"> (численность работников до 100 человек)</t>
    </r>
  </si>
  <si>
    <r>
      <rPr>
        <b/>
        <sz val="16"/>
        <rFont val="Times New Roman"/>
        <family val="1"/>
        <charset val="204"/>
      </rPr>
      <t>Средняя организация</t>
    </r>
    <r>
      <rPr>
        <sz val="16"/>
        <rFont val="Times New Roman"/>
        <family val="1"/>
        <charset val="204"/>
      </rPr>
      <t xml:space="preserve"> (численность работников до 250 человек)</t>
    </r>
  </si>
  <si>
    <r>
      <t xml:space="preserve">Финансовая поддержка </t>
    </r>
    <r>
      <rPr>
        <b/>
        <sz val="18"/>
        <color rgb="FFFF0000"/>
        <rFont val="Times New Roman"/>
        <family val="1"/>
        <charset val="204"/>
      </rPr>
      <t>не предоставляется</t>
    </r>
    <r>
      <rPr>
        <b/>
        <sz val="18"/>
        <rFont val="Times New Roman"/>
        <family val="1"/>
        <charset val="204"/>
      </rPr>
      <t xml:space="preserve"> следующим субъектам малого и среднего предпринимательства </t>
    </r>
  </si>
  <si>
    <t>участникам концессионных договоров (соглашений) о разделе продукции, заключенных с иностранными инвесторами;</t>
  </si>
  <si>
    <t>банкам, небанковским кредитно-финансовым организациям, страховым организациям, профессиональным участникам рынка ценных бумаг, ломбардам;</t>
  </si>
  <si>
    <t>физическим лицам, осуществляющим индивидуальную предпринимательскую деятельность;</t>
  </si>
  <si>
    <t>Планируемая ставка % 
(по проекту)</t>
  </si>
  <si>
    <t>в случае Лизинга 
(планируемый аванс)</t>
  </si>
  <si>
    <t xml:space="preserve">Главный специалист отдела привлечения и анализа проектов центра активных операций </t>
  </si>
  <si>
    <t>За счет бюджетных и/или собственных средств</t>
  </si>
  <si>
    <t>Финансирование проекта Фондом осуществляется</t>
  </si>
  <si>
    <t>В рамках программы «Региональная инициатива» по финансовому продукту «Сильные регионы»</t>
  </si>
  <si>
    <t>Проект реализуется на территории аграрного района</t>
  </si>
  <si>
    <t xml:space="preserve">Выбрать источник финансирования и заполнить необходимый блок </t>
  </si>
  <si>
    <t>только для банка развития</t>
  </si>
  <si>
    <t>только для рег инициативы</t>
  </si>
  <si>
    <t>Адрес реализации финансируемого проекта</t>
  </si>
  <si>
    <t>Финансирование затрат субъектов МСП на строительство (возведение, реконструкция, модернизация, капитальный ремонт), приобретение основных средств и/или финансирование затрат субъектов МСП на приобретение нематериальных активов (франшизы) для их производственной деятельности или деятельности по оказанию услуг.</t>
  </si>
  <si>
    <t>Финансирование текущей деятельности  субъектов МСП (с учетом дополнительных условий спецификации), за исключением оплаты заработной платы работникам и связанных с ней платежей в соответствии с законодательством.</t>
  </si>
  <si>
    <t>Для проектов финансируемых за счет иных источников</t>
  </si>
  <si>
    <t>Прочие расходы</t>
  </si>
  <si>
    <t>Прочие доходы</t>
  </si>
  <si>
    <t>Ю.В.Седляр</t>
  </si>
  <si>
    <t>для конкурса и сильные регионы</t>
  </si>
  <si>
    <t>1.4. Местонахождение заявителя</t>
  </si>
  <si>
    <t>1.4.1. Дополнительный (-ые) адрес (-а) местонахождения (ведения бизнеса) при его (их) наличии</t>
  </si>
  <si>
    <t>Местонахождение заявителя</t>
  </si>
  <si>
    <t>Соответствие инвестиционного проекта установленным направлениям и целям постановления Совета Министров Республики Беларусь №459 от 28.06.2024 г.
 (бюджетные/собственные средства, "Региональная инициатива")</t>
  </si>
  <si>
    <t>Соответствие проекта требованиям предъявляемым к инвестиционным проектам финансируемым 
по продукту «Сильные регионы»</t>
  </si>
  <si>
    <t>Клиент включен в программу «Региональная инициатива» по финансовому продукту «Сильные регионы»</t>
  </si>
  <si>
    <t>Вид деятельности инвестиционного проекта относится к секции C, Q</t>
  </si>
  <si>
    <t>Для проектов финансируемых в рамках конкурсного отбора и финансируемых в рамках финансового продукта «Сильные регионы»</t>
  </si>
  <si>
    <t xml:space="preserve">Обеспечение выполнения обязательств: </t>
  </si>
  <si>
    <t>Финансовые показатели по состоянию на</t>
  </si>
  <si>
    <t>Финансовые показатели по состоянию на последнюю отчетную дату</t>
  </si>
  <si>
    <t xml:space="preserve">Заместитель начальника центра активных операций - 
начальник отдела привлечения и анализа проектов </t>
  </si>
  <si>
    <t>ФИО</t>
  </si>
  <si>
    <t>__  __________/20___г.</t>
  </si>
  <si>
    <t>Заем</t>
  </si>
  <si>
    <t>Начальник центра правового обеспечения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</si>
</sst>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 _B_r_-;\-* #,##0\ _B_r_-;_-* &quot;-&quot;\ _B_r_-;_-@_-"/>
  </numFmts>
  <fonts count="100" x14ac:knownFonts="1">
    <font>
      <sz val="10"/>
      <name val="Arial Cyr"/>
      <charset val="204"/>
    </font>
    <font>
      <sz val="11"/>
      <color theme="1"/>
      <name val="Calibri"/>
      <family val="2"/>
      <charset val="204"/>
      <scheme val="minor"/>
    </font>
    <font>
      <sz val="10"/>
      <name val="Times New Roman Cyr"/>
      <family val="1"/>
      <charset val="204"/>
    </font>
    <font>
      <b/>
      <sz val="10"/>
      <name val="Arial Cyr"/>
      <charset val="204"/>
    </font>
    <font>
      <u/>
      <sz val="10"/>
      <color indexed="12"/>
      <name val="Arial Cyr"/>
      <charset val="204"/>
    </font>
    <font>
      <sz val="8"/>
      <name val="Arial Cyr"/>
      <charset val="204"/>
    </font>
    <font>
      <sz val="11"/>
      <name val="Times New Roman"/>
      <family val="1"/>
      <charset val="204"/>
    </font>
    <font>
      <sz val="12"/>
      <name val="Arial Cyr"/>
      <charset val="204"/>
    </font>
    <font>
      <sz val="13"/>
      <name val="Times New Roman"/>
      <family val="1"/>
      <charset val="204"/>
    </font>
    <font>
      <sz val="12"/>
      <name val="Times New Roman"/>
      <family val="1"/>
      <charset val="204"/>
    </font>
    <font>
      <sz val="14"/>
      <name val="Times New Roman"/>
      <family val="1"/>
      <charset val="204"/>
    </font>
    <font>
      <sz val="9"/>
      <name val="Times New Roman Cyr"/>
      <family val="1"/>
      <charset val="204"/>
    </font>
    <font>
      <sz val="9"/>
      <name val="Arial Cyr"/>
      <charset val="204"/>
    </font>
    <font>
      <sz val="9"/>
      <name val="Times New Roman"/>
      <family val="1"/>
      <charset val="204"/>
    </font>
    <font>
      <b/>
      <sz val="9"/>
      <name val="Times New Roman"/>
      <family val="1"/>
      <charset val="204"/>
    </font>
    <font>
      <b/>
      <sz val="9"/>
      <name val="Arial Cyr"/>
      <charset val="204"/>
    </font>
    <font>
      <b/>
      <sz val="9"/>
      <color indexed="8"/>
      <name val="Times New Roman"/>
      <family val="1"/>
      <charset val="204"/>
    </font>
    <font>
      <sz val="9"/>
      <color indexed="8"/>
      <name val="Times New Roman"/>
      <family val="1"/>
      <charset val="204"/>
    </font>
    <font>
      <i/>
      <sz val="9"/>
      <name val="Times New Roman"/>
      <family val="1"/>
      <charset val="204"/>
    </font>
    <font>
      <i/>
      <u/>
      <sz val="9"/>
      <name val="Times New Roman"/>
      <family val="1"/>
      <charset val="204"/>
    </font>
    <font>
      <sz val="9"/>
      <name val="Arial Cyr"/>
      <family val="2"/>
      <charset val="204"/>
    </font>
    <font>
      <b/>
      <i/>
      <sz val="9"/>
      <name val="Times New Roman"/>
      <family val="1"/>
      <charset val="204"/>
    </font>
    <font>
      <b/>
      <sz val="9"/>
      <name val="Arial Cyr"/>
      <family val="2"/>
      <charset val="204"/>
    </font>
    <font>
      <sz val="9"/>
      <color indexed="10"/>
      <name val="Times New Roman"/>
      <family val="1"/>
      <charset val="204"/>
    </font>
    <font>
      <b/>
      <i/>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sz val="10"/>
      <name val="Arial Cyr"/>
      <charset val="204"/>
    </font>
    <font>
      <sz val="10"/>
      <name val="Arial Cyr"/>
      <charset val="204"/>
    </font>
    <font>
      <sz val="10"/>
      <name val="Arial Cyr"/>
      <charset val="204"/>
    </font>
    <font>
      <sz val="10"/>
      <name val="Arial Cyr"/>
      <charset val="204"/>
    </font>
    <font>
      <b/>
      <sz val="8"/>
      <name val="Times New Roman"/>
      <family val="1"/>
      <charset val="204"/>
    </font>
    <font>
      <sz val="8"/>
      <name val="Times New Roman"/>
      <family val="1"/>
      <charset val="204"/>
    </font>
    <font>
      <sz val="8"/>
      <color indexed="8"/>
      <name val="Times New Roman"/>
      <family val="1"/>
      <charset val="204"/>
    </font>
    <font>
      <b/>
      <sz val="10"/>
      <name val="Times New Roman"/>
      <family val="1"/>
      <charset val="204"/>
    </font>
    <font>
      <b/>
      <i/>
      <sz val="10"/>
      <name val="Times New Roman"/>
      <family val="1"/>
      <charset val="204"/>
    </font>
    <font>
      <b/>
      <sz val="12"/>
      <name val="Arial Cyr"/>
      <charset val="204"/>
    </font>
    <font>
      <sz val="9"/>
      <color indexed="81"/>
      <name val="Tahoma"/>
      <family val="2"/>
      <charset val="204"/>
    </font>
    <font>
      <b/>
      <sz val="20"/>
      <name val="Times New Roman"/>
      <family val="1"/>
      <charset val="204"/>
    </font>
    <font>
      <b/>
      <sz val="20"/>
      <name val="Arial Cyr"/>
      <charset val="204"/>
    </font>
    <font>
      <b/>
      <sz val="12"/>
      <name val="Times New Roman"/>
      <family val="1"/>
      <charset val="204"/>
    </font>
    <font>
      <b/>
      <sz val="14"/>
      <name val="Times New Roman"/>
      <family val="1"/>
      <charset val="204"/>
    </font>
    <font>
      <sz val="11"/>
      <name val="Arial Cyr"/>
      <charset val="204"/>
    </font>
    <font>
      <b/>
      <sz val="12"/>
      <color indexed="10"/>
      <name val="Times New Roman"/>
      <family val="1"/>
      <charset val="204"/>
    </font>
    <font>
      <sz val="11"/>
      <name val="Calibri"/>
      <family val="2"/>
      <charset val="204"/>
    </font>
    <font>
      <sz val="11"/>
      <color theme="1"/>
      <name val="Calibri"/>
      <family val="2"/>
      <charset val="204"/>
      <scheme val="minor"/>
    </font>
    <font>
      <sz val="10"/>
      <color theme="0"/>
      <name val="Times New Roman"/>
      <family val="1"/>
      <charset val="204"/>
    </font>
    <font>
      <sz val="10"/>
      <color rgb="FFFF0000"/>
      <name val="Times New Roman"/>
      <family val="1"/>
      <charset val="204"/>
    </font>
    <font>
      <sz val="10"/>
      <color rgb="FFFF0000"/>
      <name val="Arial Cyr"/>
      <charset val="204"/>
    </font>
    <font>
      <u/>
      <sz val="10"/>
      <color rgb="FFFF0000"/>
      <name val="Times New Roman"/>
      <family val="1"/>
      <charset val="204"/>
    </font>
    <font>
      <u/>
      <sz val="10"/>
      <color rgb="FFFF0000"/>
      <name val="Arial Cyr"/>
      <charset val="204"/>
    </font>
    <font>
      <sz val="10"/>
      <color theme="0"/>
      <name val="Arial Cyr"/>
      <charset val="204"/>
    </font>
    <font>
      <b/>
      <sz val="10"/>
      <color theme="0"/>
      <name val="Times New Roman"/>
      <family val="1"/>
      <charset val="204"/>
    </font>
    <font>
      <b/>
      <sz val="14"/>
      <color rgb="FFFF0000"/>
      <name val="Times New Roman"/>
      <family val="1"/>
      <charset val="204"/>
    </font>
    <font>
      <sz val="10"/>
      <color rgb="FF000000"/>
      <name val="Times New Roman"/>
      <family val="1"/>
      <charset val="204"/>
    </font>
    <font>
      <sz val="8"/>
      <color theme="0"/>
      <name val="Times New Roman"/>
      <family val="1"/>
      <charset val="204"/>
    </font>
    <font>
      <sz val="8"/>
      <color theme="0" tint="-0.34998626667073579"/>
      <name val="Times New Roman"/>
      <family val="1"/>
      <charset val="204"/>
    </font>
    <font>
      <b/>
      <sz val="12"/>
      <color rgb="FFFF0000"/>
      <name val="Times New Roman"/>
      <family val="1"/>
      <charset val="204"/>
    </font>
    <font>
      <b/>
      <sz val="11"/>
      <name val="Arial Cyr"/>
      <charset val="204"/>
    </font>
    <font>
      <sz val="12"/>
      <color theme="1"/>
      <name val="Arial Cyr"/>
      <charset val="204"/>
    </font>
    <font>
      <b/>
      <sz val="9"/>
      <color indexed="81"/>
      <name val="Tahoma"/>
      <family val="2"/>
      <charset val="204"/>
    </font>
    <font>
      <b/>
      <sz val="10"/>
      <color rgb="FFFFFF00"/>
      <name val="Arial Cyr"/>
      <charset val="204"/>
    </font>
    <font>
      <b/>
      <sz val="11"/>
      <name val="Times New Roman"/>
      <family val="1"/>
      <charset val="204"/>
    </font>
    <font>
      <sz val="12"/>
      <color theme="0"/>
      <name val="Times New Roman"/>
      <family val="1"/>
      <charset val="204"/>
    </font>
    <font>
      <sz val="12"/>
      <color theme="1"/>
      <name val="Times New Roman"/>
      <family val="1"/>
      <charset val="204"/>
    </font>
    <font>
      <sz val="11"/>
      <color theme="1"/>
      <name val="Times New Roman"/>
      <family val="1"/>
      <charset val="204"/>
    </font>
    <font>
      <sz val="12"/>
      <color rgb="FFFF0000"/>
      <name val="Times New Roman"/>
      <family val="1"/>
      <charset val="204"/>
    </font>
    <font>
      <b/>
      <sz val="12"/>
      <color theme="1"/>
      <name val="Times New Roman"/>
      <family val="1"/>
      <charset val="204"/>
    </font>
    <font>
      <b/>
      <i/>
      <sz val="12"/>
      <name val="Times New Roman"/>
      <family val="1"/>
      <charset val="204"/>
    </font>
    <font>
      <b/>
      <sz val="28"/>
      <name val="Times New Roman"/>
      <family val="1"/>
      <charset val="204"/>
    </font>
    <font>
      <sz val="20"/>
      <name val="Times New Roman"/>
      <family val="1"/>
      <charset val="204"/>
    </font>
    <font>
      <b/>
      <sz val="18"/>
      <name val="Times New Roman"/>
      <family val="1"/>
      <charset val="204"/>
    </font>
    <font>
      <sz val="18"/>
      <name val="Times New Roman"/>
      <family val="1"/>
      <charset val="204"/>
    </font>
    <font>
      <u/>
      <sz val="12"/>
      <name val="Times New Roman"/>
      <family val="1"/>
      <charset val="204"/>
    </font>
    <font>
      <sz val="14"/>
      <name val="Arial Cyr"/>
      <charset val="204"/>
    </font>
    <font>
      <sz val="16"/>
      <name val="Times New Roman"/>
      <family val="1"/>
      <charset val="204"/>
    </font>
    <font>
      <b/>
      <sz val="16"/>
      <name val="Times New Roman"/>
      <family val="1"/>
      <charset val="204"/>
    </font>
    <font>
      <b/>
      <i/>
      <sz val="16"/>
      <name val="Times New Roman"/>
      <family val="1"/>
      <charset val="204"/>
    </font>
    <font>
      <b/>
      <sz val="18"/>
      <color theme="1"/>
      <name val="Times New Roman"/>
      <family val="1"/>
      <charset val="204"/>
    </font>
    <font>
      <b/>
      <sz val="18"/>
      <color rgb="FFFF0000"/>
      <name val="Times New Roman"/>
      <family val="1"/>
      <charset val="204"/>
    </font>
    <font>
      <sz val="18"/>
      <color rgb="FFFF0000"/>
      <name val="Times New Roman"/>
      <family val="1"/>
      <charset val="204"/>
    </font>
    <font>
      <sz val="18"/>
      <color theme="0"/>
      <name val="Arial Cyr"/>
      <charset val="204"/>
    </font>
    <font>
      <sz val="12"/>
      <color rgb="FFFFFF00"/>
      <name val="Arial Cyr"/>
      <charset val="204"/>
    </font>
    <font>
      <b/>
      <sz val="12"/>
      <color rgb="FFFFFF00"/>
      <name val="Arial Cyr"/>
      <charset val="204"/>
    </font>
  </fonts>
  <fills count="2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rgb="FFFFFF00"/>
        <bgColor indexed="64"/>
      </patternFill>
    </fill>
    <fill>
      <patternFill patternType="solid">
        <fgColor theme="2" tint="-9.9978637043366805E-2"/>
        <bgColor indexed="64"/>
      </patternFill>
    </fill>
  </fills>
  <borders count="9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right/>
      <top style="medium">
        <color indexed="64"/>
      </top>
      <bottom style="medium">
        <color indexed="64"/>
      </bottom>
      <diagonal/>
    </border>
    <border>
      <left style="medium">
        <color indexed="64"/>
      </left>
      <right style="thin">
        <color indexed="64"/>
      </right>
      <top style="medium">
        <color rgb="FF000000"/>
      </top>
      <bottom style="thin">
        <color indexed="64"/>
      </bottom>
      <diagonal/>
    </border>
    <border>
      <left style="medium">
        <color indexed="64"/>
      </left>
      <right style="thin">
        <color indexed="64"/>
      </right>
      <top style="thin">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27">
    <xf numFmtId="0" fontId="0" fillId="0" borderId="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7" fillId="4" borderId="1" applyNumberFormat="0" applyAlignment="0" applyProtection="0"/>
    <xf numFmtId="0" fontId="28" fillId="11" borderId="2" applyNumberFormat="0" applyAlignment="0" applyProtection="0"/>
    <xf numFmtId="0" fontId="29" fillId="11" borderId="1" applyNumberFormat="0" applyAlignment="0" applyProtection="0"/>
    <xf numFmtId="0" fontId="4" fillId="0" borderId="0" applyNumberFormat="0" applyFill="0" applyBorder="0" applyAlignment="0" applyProtection="0">
      <alignment vertical="top"/>
      <protection locked="0"/>
    </xf>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12" borderId="7" applyNumberFormat="0" applyAlignment="0" applyProtection="0"/>
    <xf numFmtId="0" fontId="35" fillId="0" borderId="0" applyNumberFormat="0" applyFill="0" applyBorder="0" applyAlignment="0" applyProtection="0"/>
    <xf numFmtId="0" fontId="36" fillId="13" borderId="0" applyNumberFormat="0" applyBorder="0" applyAlignment="0" applyProtection="0"/>
    <xf numFmtId="0" fontId="61" fillId="0" borderId="0"/>
    <xf numFmtId="0" fontId="37" fillId="2" borderId="0" applyNumberFormat="0" applyBorder="0" applyAlignment="0" applyProtection="0"/>
    <xf numFmtId="0" fontId="38" fillId="0" borderId="0" applyNumberFormat="0" applyFill="0" applyBorder="0" applyAlignment="0" applyProtection="0"/>
    <xf numFmtId="0" fontId="25" fillId="14" borderId="8" applyNumberFormat="0" applyFont="0" applyAlignment="0" applyProtection="0"/>
    <xf numFmtId="0" fontId="39" fillId="0" borderId="9"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1" fillId="0" borderId="0"/>
  </cellStyleXfs>
  <cellXfs count="1015">
    <xf numFmtId="0" fontId="0" fillId="0" borderId="0" xfId="0"/>
    <xf numFmtId="0" fontId="13" fillId="0" borderId="10" xfId="0" applyFont="1" applyBorder="1" applyAlignment="1">
      <alignment horizontal="left" vertical="center" wrapText="1"/>
    </xf>
    <xf numFmtId="0" fontId="13" fillId="0" borderId="10" xfId="0" applyFont="1" applyBorder="1" applyAlignment="1">
      <alignment horizontal="center" vertical="center"/>
    </xf>
    <xf numFmtId="0" fontId="14" fillId="16" borderId="10" xfId="0" applyFont="1" applyFill="1" applyBorder="1" applyAlignment="1">
      <alignment horizontal="left" vertical="center" wrapText="1"/>
    </xf>
    <xf numFmtId="0" fontId="14" fillId="16" borderId="10" xfId="0" applyFont="1" applyFill="1" applyBorder="1" applyAlignment="1">
      <alignment horizontal="center" vertical="center"/>
    </xf>
    <xf numFmtId="14" fontId="13"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14" fillId="0" borderId="10" xfId="0" quotePrefix="1" applyFont="1" applyBorder="1" applyAlignment="1">
      <alignment horizontal="center" vertical="center"/>
    </xf>
    <xf numFmtId="49" fontId="13" fillId="0" borderId="10" xfId="0" applyNumberFormat="1" applyFont="1" applyBorder="1" applyAlignment="1">
      <alignment horizontal="center" vertical="center"/>
    </xf>
    <xf numFmtId="49" fontId="14" fillId="0" borderId="10" xfId="0" applyNumberFormat="1" applyFont="1" applyBorder="1" applyAlignment="1">
      <alignment horizontal="center" vertical="center"/>
    </xf>
    <xf numFmtId="0" fontId="13" fillId="17" borderId="10" xfId="0" applyFont="1" applyFill="1" applyBorder="1" applyAlignment="1">
      <alignment horizontal="center" vertical="center" wrapText="1"/>
    </xf>
    <xf numFmtId="14" fontId="13" fillId="0" borderId="10" xfId="0" applyNumberFormat="1" applyFont="1" applyBorder="1" applyAlignment="1" applyProtection="1">
      <alignment horizontal="center" vertical="center"/>
      <protection locked="0"/>
    </xf>
    <xf numFmtId="0" fontId="13" fillId="0" borderId="13" xfId="0" applyFont="1" applyBorder="1" applyAlignment="1">
      <alignment vertical="center"/>
    </xf>
    <xf numFmtId="0" fontId="13" fillId="0" borderId="10" xfId="0" applyFont="1" applyBorder="1" applyAlignment="1">
      <alignment vertical="center"/>
    </xf>
    <xf numFmtId="14" fontId="13"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13" fillId="0" borderId="15" xfId="0" applyFont="1" applyBorder="1" applyAlignment="1">
      <alignment vertical="center"/>
    </xf>
    <xf numFmtId="0" fontId="42" fillId="0" borderId="0" xfId="0" applyFont="1"/>
    <xf numFmtId="0" fontId="47" fillId="0" borderId="10" xfId="0" applyFont="1" applyBorder="1" applyAlignment="1">
      <alignment horizontal="left" vertical="center" wrapText="1"/>
    </xf>
    <xf numFmtId="0" fontId="49" fillId="0" borderId="15" xfId="0" applyFont="1" applyBorder="1" applyAlignment="1">
      <alignment horizontal="center" vertical="center"/>
    </xf>
    <xf numFmtId="2" fontId="13" fillId="0" borderId="10" xfId="0" applyNumberFormat="1" applyFont="1" applyBorder="1" applyAlignment="1" applyProtection="1">
      <alignment horizontal="left" vertical="center"/>
      <protection locked="0"/>
    </xf>
    <xf numFmtId="2" fontId="13" fillId="0" borderId="10" xfId="0" applyNumberFormat="1" applyFont="1" applyBorder="1" applyAlignment="1">
      <alignment horizontal="left" vertical="center"/>
    </xf>
    <xf numFmtId="2" fontId="14" fillId="16" borderId="10" xfId="0" applyNumberFormat="1" applyFont="1" applyFill="1" applyBorder="1" applyAlignment="1">
      <alignment horizontal="left" vertical="center"/>
    </xf>
    <xf numFmtId="2" fontId="13" fillId="0" borderId="10" xfId="0" applyNumberFormat="1" applyFont="1" applyBorder="1" applyAlignment="1" applyProtection="1">
      <alignment horizontal="center" vertical="center"/>
      <protection locked="0"/>
    </xf>
    <xf numFmtId="2" fontId="13" fillId="0" borderId="10" xfId="0" applyNumberFormat="1" applyFont="1" applyBorder="1" applyAlignment="1">
      <alignment horizontal="center" vertical="center"/>
    </xf>
    <xf numFmtId="2" fontId="16" fillId="0" borderId="10" xfId="0" quotePrefix="1" applyNumberFormat="1" applyFont="1" applyBorder="1" applyAlignment="1" applyProtection="1">
      <alignment horizontal="center" vertical="center"/>
      <protection locked="0"/>
    </xf>
    <xf numFmtId="2" fontId="17" fillId="0" borderId="10" xfId="0" quotePrefix="1" applyNumberFormat="1" applyFont="1" applyBorder="1" applyAlignment="1" applyProtection="1">
      <alignment horizontal="center" vertical="center"/>
      <protection locked="0"/>
    </xf>
    <xf numFmtId="2" fontId="16" fillId="0" borderId="10" xfId="0" quotePrefix="1" applyNumberFormat="1" applyFont="1" applyBorder="1" applyAlignment="1">
      <alignment horizontal="center" vertical="center"/>
    </xf>
    <xf numFmtId="2" fontId="17" fillId="0" borderId="10" xfId="0" applyNumberFormat="1" applyFont="1" applyBorder="1" applyAlignment="1" applyProtection="1">
      <alignment horizontal="center" vertical="center"/>
      <protection locked="0"/>
    </xf>
    <xf numFmtId="2" fontId="13" fillId="19" borderId="10" xfId="0" applyNumberFormat="1" applyFont="1" applyFill="1" applyBorder="1" applyAlignment="1">
      <alignment horizontal="left" vertical="center"/>
    </xf>
    <xf numFmtId="0" fontId="12"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1" fillId="0" borderId="10" xfId="0" applyFont="1" applyBorder="1" applyAlignment="1">
      <alignment horizontal="center"/>
    </xf>
    <xf numFmtId="0" fontId="11" fillId="0" borderId="17" xfId="0" applyFont="1" applyBorder="1" applyAlignment="1">
      <alignment horizontal="center"/>
    </xf>
    <xf numFmtId="0" fontId="2" fillId="0" borderId="0" xfId="0" applyFont="1"/>
    <xf numFmtId="14" fontId="13" fillId="0" borderId="10" xfId="0" applyNumberFormat="1" applyFont="1" applyBorder="1" applyAlignment="1">
      <alignment horizontal="center" vertical="center"/>
    </xf>
    <xf numFmtId="14" fontId="13" fillId="0" borderId="17" xfId="0" applyNumberFormat="1" applyFont="1" applyBorder="1" applyAlignment="1">
      <alignment horizontal="center" vertical="center" wrapText="1"/>
    </xf>
    <xf numFmtId="0" fontId="43" fillId="0" borderId="0" xfId="0" applyFont="1"/>
    <xf numFmtId="0" fontId="22" fillId="0" borderId="0" xfId="0" applyFont="1" applyAlignment="1">
      <alignment vertical="center"/>
    </xf>
    <xf numFmtId="0" fontId="12" fillId="0" borderId="10" xfId="0" applyFont="1" applyBorder="1" applyAlignment="1">
      <alignment horizontal="center"/>
    </xf>
    <xf numFmtId="0" fontId="12" fillId="0" borderId="17" xfId="0" applyFont="1" applyBorder="1" applyAlignment="1">
      <alignment horizontal="center"/>
    </xf>
    <xf numFmtId="10" fontId="12" fillId="15" borderId="10" xfId="0" applyNumberFormat="1" applyFont="1" applyFill="1" applyBorder="1" applyAlignment="1">
      <alignment horizontal="center"/>
    </xf>
    <xf numFmtId="10" fontId="12" fillId="15" borderId="17" xfId="0" applyNumberFormat="1" applyFont="1" applyFill="1" applyBorder="1" applyAlignment="1">
      <alignment horizontal="center"/>
    </xf>
    <xf numFmtId="0" fontId="44" fillId="0" borderId="0" xfId="0" applyFont="1"/>
    <xf numFmtId="10" fontId="12" fillId="0" borderId="10" xfId="0" applyNumberFormat="1" applyFont="1" applyBorder="1" applyAlignment="1">
      <alignment horizontal="center"/>
    </xf>
    <xf numFmtId="10" fontId="12" fillId="0" borderId="17" xfId="0" applyNumberFormat="1" applyFont="1" applyBorder="1" applyAlignment="1">
      <alignment horizontal="center"/>
    </xf>
    <xf numFmtId="0" fontId="15" fillId="0" borderId="0" xfId="0" applyFont="1" applyAlignment="1">
      <alignment vertical="center"/>
    </xf>
    <xf numFmtId="10" fontId="15" fillId="16" borderId="10" xfId="0" applyNumberFormat="1" applyFont="1" applyFill="1" applyBorder="1" applyAlignment="1">
      <alignment horizontal="center" vertical="center"/>
    </xf>
    <xf numFmtId="10" fontId="15" fillId="16" borderId="17" xfId="0" applyNumberFormat="1" applyFont="1" applyFill="1" applyBorder="1" applyAlignment="1">
      <alignment horizontal="center" vertical="center"/>
    </xf>
    <xf numFmtId="0" fontId="12" fillId="0" borderId="0" xfId="0" applyFont="1"/>
    <xf numFmtId="0" fontId="11" fillId="0" borderId="0" xfId="0" applyFont="1"/>
    <xf numFmtId="0" fontId="24" fillId="0" borderId="0" xfId="0" applyFont="1" applyAlignment="1">
      <alignment horizontal="center" wrapText="1"/>
    </xf>
    <xf numFmtId="14" fontId="13" fillId="0" borderId="10" xfId="0" applyNumberFormat="1" applyFont="1" applyBorder="1" applyAlignment="1">
      <alignment horizontal="center" wrapText="1"/>
    </xf>
    <xf numFmtId="14" fontId="13" fillId="0" borderId="17" xfId="0" applyNumberFormat="1" applyFont="1" applyBorder="1" applyAlignment="1">
      <alignment horizontal="center" wrapText="1"/>
    </xf>
    <xf numFmtId="0" fontId="43" fillId="0" borderId="0" xfId="0" applyFont="1" applyAlignment="1">
      <alignment horizontal="center" wrapText="1"/>
    </xf>
    <xf numFmtId="2" fontId="14" fillId="15" borderId="10" xfId="0" applyNumberFormat="1" applyFont="1" applyFill="1" applyBorder="1" applyAlignment="1">
      <alignment horizontal="center" vertical="center"/>
    </xf>
    <xf numFmtId="0" fontId="15" fillId="0" borderId="0" xfId="0" applyFont="1"/>
    <xf numFmtId="0" fontId="3" fillId="0" borderId="0" xfId="0" applyFont="1"/>
    <xf numFmtId="0" fontId="45" fillId="0" borderId="0" xfId="0" applyFont="1"/>
    <xf numFmtId="2" fontId="14" fillId="16" borderId="10" xfId="0" applyNumberFormat="1" applyFont="1" applyFill="1" applyBorder="1" applyAlignment="1">
      <alignment horizontal="center" vertical="center"/>
    </xf>
    <xf numFmtId="10" fontId="15" fillId="16" borderId="10" xfId="0" applyNumberFormat="1" applyFont="1" applyFill="1" applyBorder="1" applyAlignment="1">
      <alignment horizontal="center"/>
    </xf>
    <xf numFmtId="0" fontId="42" fillId="0" borderId="0" xfId="0" applyFont="1" applyAlignment="1">
      <alignment vertical="center" wrapText="1"/>
    </xf>
    <xf numFmtId="0" fontId="13" fillId="0" borderId="0" xfId="0" applyFont="1" applyAlignment="1">
      <alignment vertical="center"/>
    </xf>
    <xf numFmtId="14" fontId="13" fillId="0" borderId="0" xfId="0" applyNumberFormat="1" applyFont="1" applyAlignment="1">
      <alignment horizontal="center" wrapText="1"/>
    </xf>
    <xf numFmtId="10" fontId="12" fillId="15" borderId="0" xfId="0" applyNumberFormat="1" applyFont="1" applyFill="1" applyAlignment="1">
      <alignment horizontal="center"/>
    </xf>
    <xf numFmtId="2" fontId="17" fillId="0" borderId="10" xfId="0" quotePrefix="1" applyNumberFormat="1" applyFont="1" applyBorder="1" applyAlignment="1">
      <alignment horizontal="center" vertical="center"/>
    </xf>
    <xf numFmtId="0" fontId="46" fillId="0" borderId="0" xfId="0" applyFont="1"/>
    <xf numFmtId="2" fontId="17" fillId="0" borderId="10" xfId="0" applyNumberFormat="1" applyFont="1" applyBorder="1" applyAlignment="1">
      <alignment horizontal="center" vertical="center"/>
    </xf>
    <xf numFmtId="10" fontId="0" fillId="15" borderId="0" xfId="0" applyNumberFormat="1" applyFill="1" applyAlignment="1">
      <alignment horizontal="center"/>
    </xf>
    <xf numFmtId="0" fontId="5" fillId="0" borderId="0" xfId="0" applyFont="1"/>
    <xf numFmtId="0" fontId="48" fillId="0" borderId="15" xfId="0" applyFont="1" applyBorder="1" applyAlignment="1">
      <alignment vertical="center"/>
    </xf>
    <xf numFmtId="0" fontId="5" fillId="0" borderId="10" xfId="0" applyFont="1" applyBorder="1" applyAlignment="1">
      <alignment horizontal="center"/>
    </xf>
    <xf numFmtId="0" fontId="2" fillId="0" borderId="0" xfId="0" applyFont="1" applyAlignment="1">
      <alignment horizontal="center" wrapText="1"/>
    </xf>
    <xf numFmtId="0" fontId="14" fillId="18" borderId="18" xfId="0" applyFont="1" applyFill="1" applyBorder="1" applyAlignment="1">
      <alignment vertical="center"/>
    </xf>
    <xf numFmtId="0" fontId="13" fillId="18" borderId="18" xfId="0" applyFont="1" applyFill="1" applyBorder="1" applyAlignment="1">
      <alignment vertical="center"/>
    </xf>
    <xf numFmtId="2" fontId="14" fillId="18" borderId="20" xfId="0" applyNumberFormat="1" applyFont="1" applyFill="1" applyBorder="1" applyAlignment="1">
      <alignment horizontal="center" vertical="center"/>
    </xf>
    <xf numFmtId="0" fontId="0" fillId="0" borderId="0" xfId="0" applyAlignment="1">
      <alignment horizontal="center"/>
    </xf>
    <xf numFmtId="0" fontId="14" fillId="18" borderId="21" xfId="0" applyFont="1" applyFill="1" applyBorder="1" applyAlignment="1">
      <alignment vertical="center" wrapText="1"/>
    </xf>
    <xf numFmtId="0" fontId="13" fillId="18" borderId="21" xfId="0" applyFont="1" applyFill="1" applyBorder="1" applyAlignment="1">
      <alignment vertical="center"/>
    </xf>
    <xf numFmtId="2" fontId="14" fillId="18" borderId="23" xfId="0" applyNumberFormat="1" applyFont="1" applyFill="1" applyBorder="1" applyAlignment="1">
      <alignment horizontal="center" vertical="center"/>
    </xf>
    <xf numFmtId="0" fontId="14" fillId="18" borderId="24" xfId="0" applyFont="1" applyFill="1" applyBorder="1" applyAlignment="1">
      <alignment vertical="center" wrapText="1"/>
    </xf>
    <xf numFmtId="2" fontId="14" fillId="18" borderId="24" xfId="0" applyNumberFormat="1" applyFont="1" applyFill="1" applyBorder="1" applyAlignment="1">
      <alignment horizontal="center" vertical="center"/>
    </xf>
    <xf numFmtId="0" fontId="12" fillId="0" borderId="0" xfId="0" applyFont="1" applyAlignment="1">
      <alignment horizontal="center"/>
    </xf>
    <xf numFmtId="0" fontId="7" fillId="0" borderId="0" xfId="0" applyFont="1"/>
    <xf numFmtId="164" fontId="13" fillId="20" borderId="10" xfId="0" applyNumberFormat="1" applyFont="1" applyFill="1" applyBorder="1" applyAlignment="1">
      <alignment vertical="center"/>
    </xf>
    <xf numFmtId="0" fontId="9" fillId="20" borderId="10" xfId="0" applyFont="1" applyFill="1" applyBorder="1" applyAlignment="1">
      <alignment vertical="center"/>
    </xf>
    <xf numFmtId="164" fontId="9" fillId="20" borderId="10" xfId="0" applyNumberFormat="1" applyFont="1" applyFill="1" applyBorder="1" applyAlignment="1">
      <alignment horizontal="center" vertical="center"/>
    </xf>
    <xf numFmtId="0" fontId="13" fillId="20" borderId="10" xfId="0" applyFont="1" applyFill="1" applyBorder="1" applyAlignment="1">
      <alignment vertical="center"/>
    </xf>
    <xf numFmtId="3" fontId="13" fillId="20" borderId="10" xfId="0" applyNumberFormat="1" applyFont="1" applyFill="1" applyBorder="1" applyAlignment="1">
      <alignment horizontal="center" vertical="center"/>
    </xf>
    <xf numFmtId="164" fontId="23" fillId="20" borderId="10" xfId="0" applyNumberFormat="1" applyFont="1" applyFill="1" applyBorder="1" applyAlignment="1">
      <alignment vertical="center"/>
    </xf>
    <xf numFmtId="0" fontId="23" fillId="20" borderId="10" xfId="0" applyFont="1" applyFill="1" applyBorder="1" applyAlignment="1">
      <alignment vertical="center"/>
    </xf>
    <xf numFmtId="3" fontId="23" fillId="20" borderId="10" xfId="0" applyNumberFormat="1" applyFont="1" applyFill="1" applyBorder="1" applyAlignment="1">
      <alignment horizontal="center" vertical="center"/>
    </xf>
    <xf numFmtId="9" fontId="9" fillId="20" borderId="10" xfId="0" applyNumberFormat="1" applyFont="1" applyFill="1" applyBorder="1" applyAlignment="1">
      <alignment horizontal="center" vertical="center"/>
    </xf>
    <xf numFmtId="2" fontId="9" fillId="20" borderId="10" xfId="0" applyNumberFormat="1" applyFont="1" applyFill="1" applyBorder="1" applyAlignment="1">
      <alignment horizontal="center" vertical="center"/>
    </xf>
    <xf numFmtId="0" fontId="9" fillId="0" borderId="0" xfId="0" applyFont="1" applyAlignment="1">
      <alignment vertical="center"/>
    </xf>
    <xf numFmtId="9" fontId="9" fillId="0" borderId="0" xfId="0" applyNumberFormat="1" applyFont="1" applyAlignment="1">
      <alignment horizontal="center" vertical="center"/>
    </xf>
    <xf numFmtId="2" fontId="9" fillId="0" borderId="0" xfId="0" applyNumberFormat="1"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62" fillId="0" borderId="0" xfId="0" applyFont="1"/>
    <xf numFmtId="9" fontId="42" fillId="21" borderId="10" xfId="0" applyNumberFormat="1" applyFont="1" applyFill="1" applyBorder="1" applyAlignment="1">
      <alignment horizontal="center" vertical="center" wrapText="1"/>
    </xf>
    <xf numFmtId="0" fontId="42" fillId="0" borderId="0" xfId="0" applyFont="1" applyProtection="1">
      <protection locked="0"/>
    </xf>
    <xf numFmtId="0" fontId="42" fillId="0" borderId="10" xfId="0" applyFont="1" applyBorder="1" applyAlignment="1" applyProtection="1">
      <alignment horizontal="center" vertical="center" wrapText="1"/>
      <protection locked="0"/>
    </xf>
    <xf numFmtId="0" fontId="42" fillId="19" borderId="0" xfId="0" applyFont="1" applyFill="1" applyAlignment="1" applyProtection="1">
      <alignment horizontal="center" vertical="center" wrapText="1"/>
      <protection locked="0"/>
    </xf>
    <xf numFmtId="0" fontId="62" fillId="19" borderId="0" xfId="0" applyFont="1" applyFill="1"/>
    <xf numFmtId="0" fontId="42" fillId="19" borderId="0" xfId="0" applyFont="1" applyFill="1"/>
    <xf numFmtId="14" fontId="42" fillId="0" borderId="10" xfId="0" applyNumberFormat="1" applyFont="1" applyBorder="1" applyAlignment="1" applyProtection="1">
      <alignment horizontal="center" vertical="center" wrapText="1"/>
      <protection locked="0"/>
    </xf>
    <xf numFmtId="0" fontId="13" fillId="19" borderId="10" xfId="0" applyFont="1" applyFill="1" applyBorder="1" applyAlignment="1" applyProtection="1">
      <alignment horizontal="center" vertical="center" wrapText="1"/>
      <protection locked="0"/>
    </xf>
    <xf numFmtId="0" fontId="42" fillId="19" borderId="10" xfId="0" applyFont="1" applyFill="1" applyBorder="1" applyAlignment="1" applyProtection="1">
      <alignment vertical="center" wrapText="1"/>
      <protection locked="0"/>
    </xf>
    <xf numFmtId="0" fontId="0" fillId="0" borderId="26" xfId="0" applyBorder="1" applyAlignment="1">
      <alignment vertical="center" wrapText="1"/>
    </xf>
    <xf numFmtId="0" fontId="13" fillId="18" borderId="24" xfId="0" applyFont="1" applyFill="1" applyBorder="1" applyAlignment="1">
      <alignment vertical="center"/>
    </xf>
    <xf numFmtId="0" fontId="0" fillId="0" borderId="26" xfId="0" applyBorder="1" applyAlignment="1">
      <alignment vertical="center"/>
    </xf>
    <xf numFmtId="0" fontId="0" fillId="0" borderId="26" xfId="0" applyBorder="1" applyAlignment="1">
      <alignment horizontal="center" vertical="center"/>
    </xf>
    <xf numFmtId="0" fontId="64" fillId="0" borderId="0" xfId="0" applyFont="1"/>
    <xf numFmtId="0" fontId="63" fillId="0" borderId="0" xfId="0" applyFont="1"/>
    <xf numFmtId="0" fontId="63" fillId="19" borderId="0" xfId="0" applyFont="1" applyFill="1"/>
    <xf numFmtId="0" fontId="14" fillId="21" borderId="10" xfId="0" applyFont="1" applyFill="1" applyBorder="1" applyAlignment="1">
      <alignment horizontal="center" vertical="center" wrapText="1"/>
    </xf>
    <xf numFmtId="14" fontId="13" fillId="21" borderId="10" xfId="0" applyNumberFormat="1" applyFont="1" applyFill="1" applyBorder="1" applyAlignment="1">
      <alignment horizontal="center" vertical="center"/>
    </xf>
    <xf numFmtId="14" fontId="13" fillId="21" borderId="10" xfId="0" applyNumberFormat="1" applyFont="1" applyFill="1" applyBorder="1" applyAlignment="1" applyProtection="1">
      <alignment horizontal="center" vertical="center"/>
      <protection locked="0"/>
    </xf>
    <xf numFmtId="0" fontId="12" fillId="21" borderId="10" xfId="0" applyFont="1" applyFill="1" applyBorder="1" applyAlignment="1">
      <alignment horizontal="center"/>
    </xf>
    <xf numFmtId="2" fontId="14" fillId="21" borderId="10" xfId="0" applyNumberFormat="1" applyFont="1" applyFill="1" applyBorder="1" applyAlignment="1">
      <alignment horizontal="left" vertical="center"/>
    </xf>
    <xf numFmtId="0" fontId="13" fillId="21" borderId="10" xfId="0" applyFont="1" applyFill="1" applyBorder="1" applyAlignment="1">
      <alignment horizontal="center" vertical="center"/>
    </xf>
    <xf numFmtId="49" fontId="13" fillId="21" borderId="10" xfId="0" applyNumberFormat="1" applyFont="1" applyFill="1" applyBorder="1" applyAlignment="1">
      <alignment horizontal="center" vertical="center"/>
    </xf>
    <xf numFmtId="0" fontId="14" fillId="21" borderId="10" xfId="0" applyFont="1" applyFill="1" applyBorder="1" applyAlignment="1">
      <alignment horizontal="left" vertical="center" wrapText="1"/>
    </xf>
    <xf numFmtId="0" fontId="14" fillId="21" borderId="10" xfId="0" applyFont="1" applyFill="1" applyBorder="1" applyAlignment="1">
      <alignment horizontal="center" vertical="center"/>
    </xf>
    <xf numFmtId="10" fontId="12" fillId="21" borderId="10" xfId="0" applyNumberFormat="1" applyFont="1" applyFill="1" applyBorder="1" applyAlignment="1">
      <alignment horizontal="center"/>
    </xf>
    <xf numFmtId="0" fontId="21" fillId="21" borderId="10" xfId="0" applyFont="1" applyFill="1" applyBorder="1" applyAlignment="1">
      <alignment horizontal="center" vertical="center"/>
    </xf>
    <xf numFmtId="0" fontId="13" fillId="21" borderId="10" xfId="0" applyFont="1" applyFill="1" applyBorder="1" applyAlignment="1">
      <alignment horizontal="left" vertical="center" wrapText="1"/>
    </xf>
    <xf numFmtId="14" fontId="13" fillId="21" borderId="10" xfId="0" applyNumberFormat="1" applyFont="1" applyFill="1" applyBorder="1" applyAlignment="1">
      <alignment horizontal="center" vertical="center" wrapText="1"/>
    </xf>
    <xf numFmtId="14" fontId="13" fillId="21" borderId="10" xfId="0" applyNumberFormat="1" applyFont="1" applyFill="1" applyBorder="1" applyAlignment="1">
      <alignment horizontal="center" wrapText="1"/>
    </xf>
    <xf numFmtId="0" fontId="13" fillId="21" borderId="10" xfId="0" applyFont="1" applyFill="1" applyBorder="1" applyAlignment="1">
      <alignment horizontal="center" vertical="center" wrapText="1"/>
    </xf>
    <xf numFmtId="0" fontId="11" fillId="21" borderId="10" xfId="0" applyFont="1" applyFill="1" applyBorder="1" applyAlignment="1">
      <alignment horizontal="center"/>
    </xf>
    <xf numFmtId="0" fontId="9" fillId="21" borderId="10" xfId="0" applyFont="1" applyFill="1" applyBorder="1" applyAlignment="1">
      <alignment horizontal="center" vertical="center" wrapText="1"/>
    </xf>
    <xf numFmtId="0" fontId="65" fillId="0" borderId="30" xfId="0" applyFont="1" applyBorder="1" applyAlignment="1">
      <alignment horizontal="center" vertical="center" wrapText="1"/>
    </xf>
    <xf numFmtId="0" fontId="65" fillId="0" borderId="0" xfId="0" applyFont="1" applyAlignment="1">
      <alignment horizontal="center" vertical="center" wrapText="1"/>
    </xf>
    <xf numFmtId="0" fontId="66" fillId="0" borderId="0" xfId="10" applyFont="1" applyBorder="1" applyAlignment="1" applyProtection="1">
      <alignment vertical="center" wrapText="1"/>
    </xf>
    <xf numFmtId="16" fontId="65" fillId="0" borderId="0" xfId="0" applyNumberFormat="1" applyFont="1" applyAlignment="1">
      <alignment horizontal="center" vertical="center" wrapText="1"/>
    </xf>
    <xf numFmtId="0" fontId="65" fillId="0" borderId="30" xfId="0" applyFont="1" applyBorder="1" applyAlignment="1">
      <alignment vertical="center" wrapText="1"/>
    </xf>
    <xf numFmtId="0" fontId="67" fillId="19" borderId="0" xfId="0" applyFont="1" applyFill="1"/>
    <xf numFmtId="0" fontId="68" fillId="19" borderId="0" xfId="0" applyFont="1" applyFill="1" applyAlignment="1">
      <alignment horizontal="left" vertical="center" wrapText="1"/>
    </xf>
    <xf numFmtId="0" fontId="62" fillId="19" borderId="0" xfId="0" applyFont="1" applyFill="1" applyAlignment="1" applyProtection="1">
      <alignment horizontal="center" vertical="center" wrapText="1"/>
      <protection locked="0"/>
    </xf>
    <xf numFmtId="0" fontId="62" fillId="19" borderId="0" xfId="0" applyFont="1" applyFill="1" applyAlignment="1">
      <alignment horizontal="center" vertical="center" wrapText="1"/>
    </xf>
    <xf numFmtId="0" fontId="62" fillId="19" borderId="0" xfId="0" applyFont="1" applyFill="1" applyAlignment="1">
      <alignment horizontal="left" vertical="center" wrapText="1"/>
    </xf>
    <xf numFmtId="0" fontId="67" fillId="19" borderId="0" xfId="0" applyFont="1" applyFill="1" applyAlignment="1">
      <alignment wrapText="1"/>
    </xf>
    <xf numFmtId="0" fontId="67" fillId="0" borderId="0" xfId="0" applyFont="1"/>
    <xf numFmtId="0" fontId="42" fillId="0" borderId="30" xfId="0" applyFont="1" applyBorder="1"/>
    <xf numFmtId="0" fontId="69" fillId="0" borderId="0" xfId="0" applyFont="1"/>
    <xf numFmtId="2" fontId="51" fillId="19" borderId="0" xfId="0" applyNumberFormat="1" applyFont="1" applyFill="1" applyAlignment="1" applyProtection="1">
      <alignment horizontal="center" vertical="center" wrapText="1"/>
      <protection locked="0"/>
    </xf>
    <xf numFmtId="0" fontId="51" fillId="19" borderId="0" xfId="0" applyFont="1" applyFill="1" applyAlignment="1" applyProtection="1">
      <alignment horizontal="center" vertical="center" wrapText="1"/>
      <protection locked="0"/>
    </xf>
    <xf numFmtId="0" fontId="42" fillId="19" borderId="10" xfId="0" applyFont="1" applyFill="1" applyBorder="1" applyAlignment="1" applyProtection="1">
      <alignment horizontal="center" vertical="center" wrapText="1"/>
      <protection locked="0"/>
    </xf>
    <xf numFmtId="0" fontId="63" fillId="19" borderId="10" xfId="0" applyFont="1" applyFill="1" applyBorder="1" applyAlignment="1" applyProtection="1">
      <alignment horizontal="center" vertical="center" wrapText="1"/>
      <protection locked="0"/>
    </xf>
    <xf numFmtId="0" fontId="42" fillId="21" borderId="10" xfId="0" applyFont="1" applyFill="1" applyBorder="1" applyAlignment="1">
      <alignment horizontal="center" vertical="center" wrapText="1"/>
    </xf>
    <xf numFmtId="9" fontId="42" fillId="19" borderId="10" xfId="0" applyNumberFormat="1" applyFont="1" applyFill="1" applyBorder="1" applyAlignment="1" applyProtection="1">
      <alignment horizontal="center" vertical="center" wrapText="1"/>
      <protection locked="0"/>
    </xf>
    <xf numFmtId="14" fontId="42" fillId="19" borderId="10" xfId="0" applyNumberFormat="1" applyFont="1" applyFill="1" applyBorder="1" applyAlignment="1" applyProtection="1">
      <alignment horizontal="center" vertical="center" wrapText="1"/>
      <protection locked="0"/>
    </xf>
    <xf numFmtId="0" fontId="42" fillId="19" borderId="0" xfId="0" applyFont="1" applyFill="1" applyAlignment="1" applyProtection="1">
      <alignment horizontal="left" vertical="center" wrapText="1"/>
      <protection locked="0"/>
    </xf>
    <xf numFmtId="4" fontId="42" fillId="21" borderId="10" xfId="0" applyNumberFormat="1" applyFont="1" applyFill="1" applyBorder="1" applyAlignment="1">
      <alignment horizontal="center" vertical="center" wrapText="1"/>
    </xf>
    <xf numFmtId="0" fontId="60" fillId="0" borderId="0" xfId="0" applyFont="1" applyAlignment="1">
      <alignment vertical="center"/>
    </xf>
    <xf numFmtId="0" fontId="70" fillId="22" borderId="25" xfId="0" applyFont="1" applyFill="1" applyBorder="1" applyAlignment="1">
      <alignment horizontal="center" vertical="center" wrapText="1"/>
    </xf>
    <xf numFmtId="0" fontId="70" fillId="22" borderId="28" xfId="0" applyFont="1" applyFill="1" applyBorder="1" applyAlignment="1">
      <alignment horizontal="justify" vertical="center" wrapText="1"/>
    </xf>
    <xf numFmtId="0" fontId="70" fillId="22" borderId="28" xfId="0" applyFont="1" applyFill="1" applyBorder="1" applyAlignment="1">
      <alignment horizontal="center" vertical="center" wrapText="1"/>
    </xf>
    <xf numFmtId="0" fontId="70" fillId="22" borderId="10" xfId="0" applyFont="1" applyFill="1" applyBorder="1" applyAlignment="1">
      <alignment horizontal="justify" vertical="center" wrapText="1"/>
    </xf>
    <xf numFmtId="0" fontId="70" fillId="22" borderId="10" xfId="0" applyFont="1" applyFill="1" applyBorder="1" applyAlignment="1">
      <alignment horizontal="center" vertical="center" wrapText="1"/>
    </xf>
    <xf numFmtId="0" fontId="70" fillId="22" borderId="29" xfId="0" applyFont="1" applyFill="1" applyBorder="1" applyAlignment="1">
      <alignment horizontal="justify" vertical="center" wrapText="1"/>
    </xf>
    <xf numFmtId="0" fontId="70" fillId="22" borderId="29" xfId="0" applyFont="1" applyFill="1" applyBorder="1" applyAlignment="1">
      <alignment horizontal="center" vertical="center" wrapText="1"/>
    </xf>
    <xf numFmtId="0" fontId="70" fillId="22" borderId="13" xfId="0" applyFont="1" applyFill="1" applyBorder="1" applyAlignment="1">
      <alignment horizontal="justify" vertical="center" wrapText="1"/>
    </xf>
    <xf numFmtId="0" fontId="70" fillId="22" borderId="13" xfId="0" applyFont="1" applyFill="1" applyBorder="1" applyAlignment="1">
      <alignment horizontal="center" vertical="center" wrapText="1"/>
    </xf>
    <xf numFmtId="0" fontId="62" fillId="0" borderId="0" xfId="0" applyFont="1" applyProtection="1">
      <protection locked="0"/>
    </xf>
    <xf numFmtId="0" fontId="62" fillId="19" borderId="0" xfId="0" applyFont="1" applyFill="1" applyProtection="1">
      <protection locked="0"/>
    </xf>
    <xf numFmtId="0" fontId="42" fillId="19" borderId="0" xfId="0" applyFont="1" applyFill="1" applyProtection="1">
      <protection locked="0"/>
    </xf>
    <xf numFmtId="0" fontId="71" fillId="0" borderId="0" xfId="0" applyFont="1" applyProtection="1">
      <protection locked="0"/>
    </xf>
    <xf numFmtId="0" fontId="72" fillId="0" borderId="0" xfId="0" applyFont="1" applyProtection="1">
      <protection locked="0"/>
    </xf>
    <xf numFmtId="0" fontId="67" fillId="19" borderId="0" xfId="0" applyFont="1" applyFill="1" applyProtection="1">
      <protection locked="0"/>
    </xf>
    <xf numFmtId="0" fontId="67" fillId="19" borderId="0" xfId="0" applyFont="1" applyFill="1" applyAlignment="1" applyProtection="1">
      <alignment wrapText="1"/>
      <protection locked="0"/>
    </xf>
    <xf numFmtId="0" fontId="62" fillId="19" borderId="0" xfId="0" applyFont="1" applyFill="1" applyAlignment="1" applyProtection="1">
      <alignment horizontal="left" vertical="center" wrapText="1"/>
      <protection locked="0"/>
    </xf>
    <xf numFmtId="0" fontId="56" fillId="0" borderId="0" xfId="0" applyFont="1" applyAlignment="1">
      <alignment wrapText="1"/>
    </xf>
    <xf numFmtId="0" fontId="0" fillId="0" borderId="0" xfId="0" applyAlignment="1">
      <alignment wrapText="1"/>
    </xf>
    <xf numFmtId="0" fontId="9" fillId="21" borderId="13" xfId="0" applyFont="1" applyFill="1" applyBorder="1" applyAlignment="1">
      <alignment vertical="center" wrapText="1"/>
    </xf>
    <xf numFmtId="0" fontId="50" fillId="19" borderId="0" xfId="0" applyFont="1" applyFill="1" applyAlignment="1">
      <alignment horizontal="center" vertical="center" wrapText="1"/>
    </xf>
    <xf numFmtId="4" fontId="42" fillId="19" borderId="10" xfId="0" applyNumberFormat="1" applyFont="1" applyFill="1" applyBorder="1" applyAlignment="1" applyProtection="1">
      <alignment horizontal="center" vertical="center" wrapText="1"/>
      <protection locked="0"/>
    </xf>
    <xf numFmtId="0" fontId="9" fillId="21" borderId="38" xfId="0" applyFont="1" applyFill="1" applyBorder="1" applyAlignment="1">
      <alignment horizontal="center" vertical="center" wrapText="1"/>
    </xf>
    <xf numFmtId="3" fontId="9" fillId="0" borderId="43" xfId="0" applyNumberFormat="1" applyFont="1" applyBorder="1" applyAlignment="1" applyProtection="1">
      <alignment horizontal="center" vertical="center" wrapText="1"/>
      <protection locked="0"/>
    </xf>
    <xf numFmtId="4" fontId="42" fillId="19" borderId="10" xfId="0" applyNumberFormat="1" applyFont="1" applyFill="1" applyBorder="1" applyAlignment="1" applyProtection="1">
      <alignment vertical="center" wrapText="1"/>
      <protection locked="0"/>
    </xf>
    <xf numFmtId="0" fontId="42" fillId="0" borderId="58" xfId="0" applyFont="1" applyBorder="1" applyAlignment="1" applyProtection="1">
      <alignment horizontal="center" wrapText="1"/>
      <protection locked="0"/>
    </xf>
    <xf numFmtId="10" fontId="42" fillId="19" borderId="10" xfId="0" applyNumberFormat="1" applyFont="1" applyFill="1" applyBorder="1" applyAlignment="1" applyProtection="1">
      <alignment horizontal="center" vertical="center" wrapText="1"/>
      <protection locked="0"/>
    </xf>
    <xf numFmtId="0" fontId="56" fillId="21" borderId="58" xfId="0" applyFont="1" applyFill="1" applyBorder="1" applyAlignment="1">
      <alignment horizontal="center" wrapText="1"/>
    </xf>
    <xf numFmtId="3" fontId="9" fillId="0" borderId="23" xfId="0" applyNumberFormat="1" applyFont="1" applyBorder="1" applyAlignment="1" applyProtection="1">
      <alignment horizontal="center" vertical="center" wrapText="1"/>
      <protection locked="0"/>
    </xf>
    <xf numFmtId="3" fontId="9" fillId="0" borderId="29" xfId="0" applyNumberFormat="1" applyFont="1" applyBorder="1" applyAlignment="1" applyProtection="1">
      <alignment horizontal="center" vertical="center" wrapText="1"/>
      <protection locked="0"/>
    </xf>
    <xf numFmtId="0" fontId="56" fillId="21" borderId="61" xfId="0" applyFont="1" applyFill="1" applyBorder="1" applyAlignment="1">
      <alignment horizontal="center" vertical="center" wrapText="1"/>
    </xf>
    <xf numFmtId="0" fontId="56" fillId="21" borderId="60" xfId="0" applyFont="1" applyFill="1" applyBorder="1" applyAlignment="1">
      <alignment horizontal="center" vertical="center" wrapText="1"/>
    </xf>
    <xf numFmtId="0" fontId="56" fillId="21" borderId="59" xfId="0" applyFont="1" applyFill="1" applyBorder="1" applyAlignment="1">
      <alignment horizontal="center" vertical="center" wrapText="1"/>
    </xf>
    <xf numFmtId="3" fontId="9" fillId="0" borderId="10" xfId="0" applyNumberFormat="1" applyFont="1" applyBorder="1" applyAlignment="1" applyProtection="1">
      <alignment horizontal="center" vertical="center" wrapText="1"/>
      <protection locked="0"/>
    </xf>
    <xf numFmtId="0" fontId="56" fillId="21" borderId="18" xfId="0" applyFont="1" applyFill="1" applyBorder="1" applyAlignment="1">
      <alignment horizontal="center" vertical="center" wrapText="1"/>
    </xf>
    <xf numFmtId="0" fontId="56" fillId="21" borderId="28" xfId="0" applyFont="1" applyFill="1" applyBorder="1" applyAlignment="1">
      <alignment vertical="center" wrapText="1"/>
    </xf>
    <xf numFmtId="0" fontId="9" fillId="21" borderId="27" xfId="0" applyFont="1" applyFill="1" applyBorder="1" applyAlignment="1">
      <alignment horizontal="center" vertical="center" wrapText="1"/>
    </xf>
    <xf numFmtId="0" fontId="42" fillId="0" borderId="56" xfId="0" applyFont="1" applyBorder="1" applyAlignment="1" applyProtection="1">
      <alignment horizontal="left" wrapText="1"/>
      <protection locked="0"/>
    </xf>
    <xf numFmtId="0" fontId="56" fillId="21" borderId="28" xfId="0" applyFont="1" applyFill="1" applyBorder="1" applyAlignment="1">
      <alignment horizontal="center" vertical="center" wrapText="1"/>
    </xf>
    <xf numFmtId="0" fontId="56" fillId="21" borderId="11" xfId="0" applyFont="1" applyFill="1" applyBorder="1" applyAlignment="1">
      <alignment wrapText="1"/>
    </xf>
    <xf numFmtId="0" fontId="56" fillId="19" borderId="28" xfId="0" applyFont="1" applyFill="1" applyBorder="1" applyAlignment="1" applyProtection="1">
      <alignment horizontal="center" vertical="center" wrapText="1"/>
      <protection locked="0"/>
    </xf>
    <xf numFmtId="0" fontId="56" fillId="19" borderId="20" xfId="0" applyFont="1" applyFill="1" applyBorder="1" applyAlignment="1" applyProtection="1">
      <alignment horizontal="center" vertical="center" wrapText="1"/>
      <protection locked="0"/>
    </xf>
    <xf numFmtId="3" fontId="9" fillId="19" borderId="10" xfId="0" applyNumberFormat="1" applyFont="1" applyFill="1" applyBorder="1" applyAlignment="1" applyProtection="1">
      <alignment horizontal="center" vertical="center" wrapText="1"/>
      <protection locked="0"/>
    </xf>
    <xf numFmtId="3" fontId="9" fillId="21" borderId="10" xfId="0" applyNumberFormat="1" applyFont="1" applyFill="1" applyBorder="1" applyAlignment="1">
      <alignment horizontal="center" vertical="center" wrapText="1"/>
    </xf>
    <xf numFmtId="10" fontId="9" fillId="21" borderId="10" xfId="0" applyNumberFormat="1" applyFont="1" applyFill="1" applyBorder="1" applyAlignment="1">
      <alignment horizontal="center" vertical="center" wrapText="1"/>
    </xf>
    <xf numFmtId="0" fontId="42" fillId="0" borderId="11" xfId="0" applyFont="1" applyBorder="1" applyAlignment="1" applyProtection="1">
      <alignment horizontal="center"/>
      <protection locked="0"/>
    </xf>
    <xf numFmtId="0" fontId="42" fillId="0" borderId="11" xfId="0" applyFont="1" applyBorder="1" applyAlignment="1" applyProtection="1">
      <alignment horizontal="left" wrapText="1"/>
      <protection locked="0"/>
    </xf>
    <xf numFmtId="0" fontId="42" fillId="0" borderId="11" xfId="0" applyFont="1" applyBorder="1" applyAlignment="1" applyProtection="1">
      <alignment horizontal="center" wrapText="1"/>
      <protection locked="0"/>
    </xf>
    <xf numFmtId="0" fontId="56" fillId="21" borderId="27" xfId="0" applyFont="1" applyFill="1" applyBorder="1" applyAlignment="1">
      <alignment horizontal="center" vertical="center" wrapText="1"/>
    </xf>
    <xf numFmtId="0" fontId="56" fillId="21" borderId="10" xfId="0" applyFont="1" applyFill="1" applyBorder="1" applyAlignment="1">
      <alignment horizontal="justify" vertical="center" wrapText="1"/>
    </xf>
    <xf numFmtId="0" fontId="56" fillId="21" borderId="21" xfId="0" applyFont="1" applyFill="1" applyBorder="1" applyAlignment="1">
      <alignment horizontal="center" vertical="center" wrapText="1"/>
    </xf>
    <xf numFmtId="0" fontId="56" fillId="21" borderId="29" xfId="0" applyFont="1" applyFill="1" applyBorder="1" applyAlignment="1">
      <alignment horizontal="justify" vertical="center" wrapText="1"/>
    </xf>
    <xf numFmtId="0" fontId="9" fillId="0" borderId="27" xfId="0" applyFont="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9" fillId="21" borderId="10" xfId="0" applyFont="1" applyFill="1" applyBorder="1" applyAlignment="1">
      <alignment horizontal="justify" vertical="center" wrapText="1"/>
    </xf>
    <xf numFmtId="0" fontId="9" fillId="0" borderId="10" xfId="0" applyFont="1" applyBorder="1" applyAlignment="1" applyProtection="1">
      <alignment horizontal="justify" vertical="center" wrapText="1"/>
      <protection locked="0"/>
    </xf>
    <xf numFmtId="14" fontId="9" fillId="21" borderId="27" xfId="0" applyNumberFormat="1" applyFont="1" applyFill="1" applyBorder="1" applyAlignment="1">
      <alignment horizontal="center" vertical="center" wrapText="1"/>
    </xf>
    <xf numFmtId="166" fontId="9" fillId="0" borderId="10" xfId="0" applyNumberFormat="1" applyFont="1" applyBorder="1" applyAlignment="1" applyProtection="1">
      <alignment horizontal="center" vertical="center" wrapText="1"/>
      <protection locked="0"/>
    </xf>
    <xf numFmtId="3" fontId="9" fillId="21" borderId="28" xfId="0" applyNumberFormat="1" applyFont="1" applyFill="1" applyBorder="1" applyAlignment="1">
      <alignment horizontal="center" vertical="center" wrapText="1"/>
    </xf>
    <xf numFmtId="3" fontId="9" fillId="21" borderId="13" xfId="0" applyNumberFormat="1" applyFont="1" applyFill="1" applyBorder="1" applyAlignment="1">
      <alignment horizontal="center" vertical="center" wrapText="1"/>
    </xf>
    <xf numFmtId="3" fontId="9" fillId="21" borderId="29" xfId="0" applyNumberFormat="1" applyFont="1" applyFill="1" applyBorder="1" applyAlignment="1">
      <alignment horizontal="center" vertical="center" wrapText="1"/>
    </xf>
    <xf numFmtId="2" fontId="16" fillId="25" borderId="10" xfId="0" applyNumberFormat="1" applyFont="1" applyFill="1" applyBorder="1" applyAlignment="1">
      <alignment horizontal="center" vertical="center"/>
    </xf>
    <xf numFmtId="3" fontId="9" fillId="21" borderId="43" xfId="0" applyNumberFormat="1" applyFont="1" applyFill="1" applyBorder="1" applyAlignment="1">
      <alignment horizontal="center" vertical="center" wrapText="1"/>
    </xf>
    <xf numFmtId="3" fontId="9" fillId="19" borderId="43" xfId="0" applyNumberFormat="1" applyFont="1" applyFill="1" applyBorder="1" applyAlignment="1" applyProtection="1">
      <alignment horizontal="center" vertical="center" wrapText="1"/>
      <protection locked="0"/>
    </xf>
    <xf numFmtId="0" fontId="9" fillId="0" borderId="43" xfId="0" applyFont="1" applyBorder="1" applyAlignment="1" applyProtection="1">
      <alignment horizontal="center" vertical="center" wrapText="1"/>
      <protection locked="0"/>
    </xf>
    <xf numFmtId="10" fontId="9" fillId="21" borderId="43" xfId="0" applyNumberFormat="1" applyFont="1" applyFill="1" applyBorder="1" applyAlignment="1">
      <alignment horizontal="center" vertical="center" wrapText="1"/>
    </xf>
    <xf numFmtId="3" fontId="9" fillId="21" borderId="71" xfId="0" applyNumberFormat="1" applyFont="1" applyFill="1" applyBorder="1" applyAlignment="1">
      <alignment horizontal="center" vertical="center" wrapText="1"/>
    </xf>
    <xf numFmtId="0" fontId="0" fillId="0" borderId="54" xfId="0" applyBorder="1" applyAlignment="1" applyProtection="1">
      <alignment vertical="center" wrapText="1"/>
      <protection locked="0"/>
    </xf>
    <xf numFmtId="0" fontId="0" fillId="0" borderId="52" xfId="0" applyBorder="1" applyAlignment="1" applyProtection="1">
      <alignment vertical="center"/>
      <protection locked="0"/>
    </xf>
    <xf numFmtId="0" fontId="0" fillId="0" borderId="77" xfId="0" applyBorder="1" applyAlignment="1" applyProtection="1">
      <alignment vertical="center"/>
      <protection locked="0"/>
    </xf>
    <xf numFmtId="0" fontId="68" fillId="19" borderId="0" xfId="0" applyFont="1" applyFill="1" applyAlignment="1" applyProtection="1">
      <alignment horizontal="left" vertical="center" wrapText="1"/>
      <protection locked="0"/>
    </xf>
    <xf numFmtId="0" fontId="67" fillId="19" borderId="0" xfId="0" applyFont="1" applyFill="1" applyAlignment="1" applyProtection="1">
      <alignment vertical="top"/>
      <protection locked="0"/>
    </xf>
    <xf numFmtId="0" fontId="67" fillId="19" borderId="0" xfId="0" applyFont="1" applyFill="1" applyAlignment="1" applyProtection="1">
      <alignment vertical="center"/>
      <protection locked="0"/>
    </xf>
    <xf numFmtId="0" fontId="77" fillId="19" borderId="0" xfId="0" applyFont="1" applyFill="1" applyProtection="1">
      <protection locked="0"/>
    </xf>
    <xf numFmtId="0" fontId="73" fillId="21" borderId="28" xfId="0" applyFont="1" applyFill="1" applyBorder="1" applyAlignment="1" applyProtection="1">
      <alignment horizontal="center" vertical="center" wrapText="1"/>
      <protection locked="0"/>
    </xf>
    <xf numFmtId="0" fontId="73" fillId="21" borderId="20" xfId="0" applyFont="1" applyFill="1" applyBorder="1" applyAlignment="1" applyProtection="1">
      <alignment horizontal="center" vertical="center" wrapText="1"/>
      <protection locked="0"/>
    </xf>
    <xf numFmtId="3" fontId="42" fillId="0" borderId="28" xfId="0" applyNumberFormat="1" applyFont="1" applyBorder="1" applyAlignment="1" applyProtection="1">
      <alignment horizontal="center" vertical="center"/>
      <protection locked="0"/>
    </xf>
    <xf numFmtId="3" fontId="42" fillId="19" borderId="20" xfId="0" applyNumberFormat="1" applyFont="1" applyFill="1" applyBorder="1" applyAlignment="1" applyProtection="1">
      <alignment horizontal="center" vertical="center"/>
      <protection locked="0"/>
    </xf>
    <xf numFmtId="3" fontId="42" fillId="0" borderId="10" xfId="0" applyNumberFormat="1" applyFont="1" applyBorder="1" applyAlignment="1" applyProtection="1">
      <alignment horizontal="center" vertical="center"/>
      <protection locked="0"/>
    </xf>
    <xf numFmtId="3" fontId="42" fillId="19" borderId="43" xfId="0" applyNumberFormat="1" applyFont="1" applyFill="1" applyBorder="1" applyAlignment="1" applyProtection="1">
      <alignment horizontal="center" vertical="center"/>
      <protection locked="0"/>
    </xf>
    <xf numFmtId="3" fontId="42" fillId="0" borderId="43" xfId="0" applyNumberFormat="1"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42" fillId="0" borderId="29"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6" fillId="19" borderId="10" xfId="0" applyFont="1" applyFill="1" applyBorder="1" applyAlignment="1" applyProtection="1">
      <alignment horizontal="center" vertical="center" wrapText="1"/>
      <protection locked="0"/>
    </xf>
    <xf numFmtId="0" fontId="9" fillId="19" borderId="10" xfId="0" applyFont="1" applyFill="1" applyBorder="1" applyAlignment="1" applyProtection="1">
      <alignment horizontal="center" vertical="center" wrapText="1"/>
      <protection locked="0"/>
    </xf>
    <xf numFmtId="0" fontId="9" fillId="21" borderId="17" xfId="0" applyFont="1" applyFill="1" applyBorder="1" applyAlignment="1">
      <alignment horizontal="center" vertical="center" wrapText="1"/>
    </xf>
    <xf numFmtId="0" fontId="79" fillId="0" borderId="0" xfId="0" applyFont="1" applyProtection="1">
      <protection locked="0"/>
    </xf>
    <xf numFmtId="0" fontId="9" fillId="0" borderId="0" xfId="0" applyFont="1" applyProtection="1">
      <protection locked="0"/>
    </xf>
    <xf numFmtId="14" fontId="9" fillId="0" borderId="10" xfId="0" applyNumberFormat="1" applyFont="1" applyBorder="1" applyAlignment="1" applyProtection="1">
      <alignment horizontal="center" vertical="center" wrapText="1"/>
      <protection locked="0"/>
    </xf>
    <xf numFmtId="14" fontId="9" fillId="19" borderId="10" xfId="0" applyNumberFormat="1" applyFont="1" applyFill="1" applyBorder="1" applyAlignment="1" applyProtection="1">
      <alignment horizontal="center" vertical="center" wrapText="1"/>
      <protection locked="0"/>
    </xf>
    <xf numFmtId="4" fontId="9" fillId="19" borderId="10" xfId="0" applyNumberFormat="1" applyFont="1" applyFill="1" applyBorder="1" applyAlignment="1" applyProtection="1">
      <alignment horizontal="center" vertical="center" wrapText="1"/>
      <protection locked="0"/>
    </xf>
    <xf numFmtId="4" fontId="6" fillId="19" borderId="10" xfId="0" applyNumberFormat="1" applyFont="1" applyFill="1" applyBorder="1" applyAlignment="1" applyProtection="1">
      <alignment horizontal="center" vertical="center" wrapText="1"/>
      <protection locked="0"/>
    </xf>
    <xf numFmtId="0" fontId="6" fillId="21" borderId="10" xfId="0" applyFont="1" applyFill="1" applyBorder="1" applyAlignment="1">
      <alignment horizontal="center" vertical="center" wrapText="1"/>
    </xf>
    <xf numFmtId="14" fontId="6" fillId="19" borderId="10" xfId="0" applyNumberFormat="1" applyFont="1" applyFill="1" applyBorder="1" applyAlignment="1" applyProtection="1">
      <alignment horizontal="center" vertical="center" wrapText="1"/>
      <protection locked="0"/>
    </xf>
    <xf numFmtId="0" fontId="82" fillId="19" borderId="10" xfId="0" applyFont="1" applyFill="1" applyBorder="1" applyAlignment="1" applyProtection="1">
      <alignment horizontal="center" vertical="center" wrapText="1"/>
      <protection locked="0"/>
    </xf>
    <xf numFmtId="14" fontId="82" fillId="19" borderId="10" xfId="0" applyNumberFormat="1" applyFont="1" applyFill="1" applyBorder="1" applyAlignment="1" applyProtection="1">
      <alignment horizontal="center" vertical="center" wrapText="1"/>
      <protection locked="0"/>
    </xf>
    <xf numFmtId="4" fontId="6" fillId="19" borderId="10" xfId="0" applyNumberFormat="1" applyFont="1" applyFill="1" applyBorder="1" applyAlignment="1" applyProtection="1">
      <alignment vertical="center" wrapText="1"/>
      <protection locked="0"/>
    </xf>
    <xf numFmtId="0" fontId="9" fillId="19" borderId="10" xfId="0" applyFont="1" applyFill="1" applyBorder="1" applyAlignment="1" applyProtection="1">
      <alignment vertical="center" wrapText="1"/>
      <protection locked="0"/>
    </xf>
    <xf numFmtId="4" fontId="9" fillId="19" borderId="10" xfId="0" applyNumberFormat="1" applyFont="1" applyFill="1" applyBorder="1" applyAlignment="1" applyProtection="1">
      <alignment vertical="center" wrapText="1"/>
      <protection locked="0"/>
    </xf>
    <xf numFmtId="0" fontId="56" fillId="19" borderId="10" xfId="0" applyFont="1" applyFill="1" applyBorder="1" applyAlignment="1" applyProtection="1">
      <alignment horizontal="left" vertical="center" wrapText="1"/>
      <protection locked="0"/>
    </xf>
    <xf numFmtId="3" fontId="42" fillId="0" borderId="75" xfId="0" applyNumberFormat="1" applyFont="1" applyBorder="1"/>
    <xf numFmtId="0" fontId="42" fillId="0" borderId="75" xfId="0" applyFont="1" applyBorder="1"/>
    <xf numFmtId="0" fontId="56" fillId="19" borderId="0" xfId="0" applyFont="1" applyFill="1" applyAlignment="1">
      <alignment horizontal="left" vertical="center" wrapText="1"/>
    </xf>
    <xf numFmtId="3" fontId="56" fillId="19" borderId="0" xfId="0" applyNumberFormat="1" applyFont="1" applyFill="1" applyAlignment="1">
      <alignment horizontal="center" vertical="center" wrapText="1"/>
    </xf>
    <xf numFmtId="0" fontId="9" fillId="19" borderId="0" xfId="0" applyFont="1" applyFill="1" applyAlignment="1">
      <alignment horizontal="left" vertical="center" wrapText="1"/>
    </xf>
    <xf numFmtId="2" fontId="56" fillId="19" borderId="0" xfId="0" applyNumberFormat="1" applyFont="1" applyFill="1" applyAlignment="1" applyProtection="1">
      <alignment horizontal="center" vertical="center" wrapText="1"/>
      <protection locked="0"/>
    </xf>
    <xf numFmtId="2" fontId="9" fillId="19" borderId="0" xfId="0" applyNumberFormat="1" applyFont="1" applyFill="1" applyAlignment="1" applyProtection="1">
      <alignment horizontal="center" vertical="center" wrapText="1"/>
      <protection locked="0"/>
    </xf>
    <xf numFmtId="3" fontId="56" fillId="21" borderId="10" xfId="0" applyNumberFormat="1" applyFont="1" applyFill="1" applyBorder="1" applyAlignment="1">
      <alignment horizontal="center" vertical="center" wrapText="1"/>
    </xf>
    <xf numFmtId="3" fontId="56" fillId="21" borderId="43" xfId="0" applyNumberFormat="1" applyFont="1" applyFill="1" applyBorder="1" applyAlignment="1">
      <alignment horizontal="center" vertical="center" wrapText="1"/>
    </xf>
    <xf numFmtId="3" fontId="56" fillId="21" borderId="10" xfId="0" applyNumberFormat="1" applyFont="1" applyFill="1" applyBorder="1" applyAlignment="1">
      <alignment horizontal="center" vertical="center"/>
    </xf>
    <xf numFmtId="3" fontId="56" fillId="21" borderId="43" xfId="0" applyNumberFormat="1" applyFont="1" applyFill="1" applyBorder="1" applyAlignment="1">
      <alignment horizontal="center" vertical="center"/>
    </xf>
    <xf numFmtId="0" fontId="56" fillId="21" borderId="29" xfId="0" applyFont="1" applyFill="1" applyBorder="1" applyAlignment="1">
      <alignment horizontal="center" vertical="center"/>
    </xf>
    <xf numFmtId="0" fontId="56" fillId="21" borderId="23" xfId="0" applyFont="1" applyFill="1" applyBorder="1" applyAlignment="1">
      <alignment horizontal="center" vertical="center"/>
    </xf>
    <xf numFmtId="2" fontId="16" fillId="25" borderId="10" xfId="0" quotePrefix="1" applyNumberFormat="1" applyFont="1" applyFill="1" applyBorder="1" applyAlignment="1">
      <alignment horizontal="center" vertical="center"/>
    </xf>
    <xf numFmtId="0" fontId="9" fillId="21" borderId="37" xfId="0" applyFont="1" applyFill="1" applyBorder="1" applyAlignment="1">
      <alignment horizontal="center" vertical="center" wrapText="1"/>
    </xf>
    <xf numFmtId="0" fontId="14" fillId="0" borderId="17" xfId="0" applyFont="1" applyBorder="1" applyAlignment="1">
      <alignment vertical="center"/>
    </xf>
    <xf numFmtId="0" fontId="9" fillId="21" borderId="10" xfId="0" applyFont="1" applyFill="1" applyBorder="1" applyAlignment="1">
      <alignment vertical="center" wrapText="1"/>
    </xf>
    <xf numFmtId="3" fontId="9" fillId="0" borderId="15" xfId="0" applyNumberFormat="1" applyFont="1" applyBorder="1" applyAlignment="1" applyProtection="1">
      <alignment horizontal="center" vertical="center" wrapText="1"/>
      <protection locked="0"/>
    </xf>
    <xf numFmtId="3" fontId="9" fillId="0" borderId="79" xfId="0" applyNumberFormat="1" applyFont="1" applyBorder="1" applyAlignment="1" applyProtection="1">
      <alignment horizontal="center" vertical="center" wrapText="1"/>
      <protection locked="0"/>
    </xf>
    <xf numFmtId="0" fontId="9" fillId="21" borderId="15" xfId="0" applyFont="1" applyFill="1" applyBorder="1" applyAlignment="1">
      <alignment vertical="center" wrapText="1"/>
    </xf>
    <xf numFmtId="0" fontId="9" fillId="21" borderId="29" xfId="0" applyFont="1" applyFill="1" applyBorder="1" applyAlignment="1">
      <alignment vertical="center" wrapText="1"/>
    </xf>
    <xf numFmtId="14" fontId="9" fillId="21" borderId="21" xfId="0" applyNumberFormat="1" applyFont="1" applyFill="1" applyBorder="1" applyAlignment="1">
      <alignment horizontal="center" vertical="center" wrapText="1"/>
    </xf>
    <xf numFmtId="3" fontId="9" fillId="21" borderId="20" xfId="0" applyNumberFormat="1" applyFont="1" applyFill="1" applyBorder="1" applyAlignment="1">
      <alignment horizontal="center" vertical="center" wrapText="1"/>
    </xf>
    <xf numFmtId="10" fontId="9" fillId="20" borderId="10" xfId="0" applyNumberFormat="1" applyFont="1" applyFill="1" applyBorder="1" applyAlignment="1">
      <alignment vertical="center"/>
    </xf>
    <xf numFmtId="0" fontId="67" fillId="24" borderId="0" xfId="0" applyFont="1" applyFill="1" applyProtection="1">
      <protection locked="0"/>
    </xf>
    <xf numFmtId="0" fontId="67" fillId="24" borderId="0" xfId="0" applyFont="1" applyFill="1"/>
    <xf numFmtId="0" fontId="0" fillId="24" borderId="0" xfId="0" applyFill="1"/>
    <xf numFmtId="0" fontId="64" fillId="24" borderId="0" xfId="0" applyFont="1" applyFill="1"/>
    <xf numFmtId="0" fontId="77" fillId="19" borderId="0" xfId="0" applyFont="1" applyFill="1" applyAlignment="1" applyProtection="1">
      <alignment horizontal="left" vertical="center"/>
      <protection locked="0"/>
    </xf>
    <xf numFmtId="3" fontId="9" fillId="19" borderId="17" xfId="0" applyNumberFormat="1" applyFont="1" applyFill="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3" fontId="42" fillId="0" borderId="10" xfId="0" applyNumberFormat="1" applyFont="1" applyBorder="1" applyAlignment="1" applyProtection="1">
      <alignment horizontal="center" vertical="center" wrapText="1"/>
      <protection locked="0"/>
    </xf>
    <xf numFmtId="3" fontId="9" fillId="0" borderId="17" xfId="0" applyNumberFormat="1" applyFont="1" applyBorder="1" applyAlignment="1" applyProtection="1">
      <alignment horizontal="center" vertical="center" wrapText="1"/>
      <protection locked="0"/>
    </xf>
    <xf numFmtId="10" fontId="9" fillId="0" borderId="10" xfId="0" applyNumberFormat="1" applyFont="1" applyBorder="1" applyAlignment="1" applyProtection="1">
      <alignment horizontal="center" vertical="center" wrapText="1"/>
      <protection locked="0"/>
    </xf>
    <xf numFmtId="165" fontId="9" fillId="19" borderId="10" xfId="0" applyNumberFormat="1" applyFont="1" applyFill="1" applyBorder="1" applyAlignment="1" applyProtection="1">
      <alignment horizontal="center" vertical="center" wrapText="1"/>
      <protection locked="0"/>
    </xf>
    <xf numFmtId="3" fontId="9" fillId="21" borderId="23" xfId="0" applyNumberFormat="1" applyFont="1" applyFill="1" applyBorder="1" applyAlignment="1">
      <alignment horizontal="center" vertical="center" wrapText="1"/>
    </xf>
    <xf numFmtId="0" fontId="80" fillId="19" borderId="10" xfId="0" applyFont="1" applyFill="1" applyBorder="1" applyAlignment="1" applyProtection="1">
      <alignment horizontal="center" vertical="center" wrapText="1"/>
      <protection locked="0"/>
    </xf>
    <xf numFmtId="1" fontId="42" fillId="19" borderId="10" xfId="0" applyNumberFormat="1" applyFont="1" applyFill="1" applyBorder="1" applyAlignment="1" applyProtection="1">
      <alignment horizontal="center" vertical="center" wrapText="1"/>
      <protection locked="0"/>
    </xf>
    <xf numFmtId="2" fontId="13" fillId="19" borderId="10" xfId="0" applyNumberFormat="1" applyFont="1" applyFill="1" applyBorder="1" applyAlignment="1" applyProtection="1">
      <alignment horizontal="left" vertical="center"/>
      <protection locked="0"/>
    </xf>
    <xf numFmtId="0" fontId="0" fillId="19" borderId="0" xfId="0" applyFill="1" applyAlignment="1" applyProtection="1">
      <alignment horizontal="left" vertical="center"/>
      <protection locked="0"/>
    </xf>
    <xf numFmtId="3" fontId="56" fillId="21" borderId="29" xfId="0" applyNumberFormat="1" applyFont="1" applyFill="1" applyBorder="1" applyAlignment="1">
      <alignment horizontal="center" vertical="center" wrapText="1"/>
    </xf>
    <xf numFmtId="3" fontId="56" fillId="21" borderId="23" xfId="0" applyNumberFormat="1" applyFont="1" applyFill="1" applyBorder="1" applyAlignment="1">
      <alignment horizontal="center" vertical="center" wrapText="1"/>
    </xf>
    <xf numFmtId="0" fontId="57" fillId="0" borderId="0" xfId="0" applyFont="1" applyAlignment="1">
      <alignment horizontal="left" vertical="center"/>
    </xf>
    <xf numFmtId="0" fontId="56" fillId="21" borderId="38" xfId="0" applyFont="1" applyFill="1" applyBorder="1" applyAlignment="1">
      <alignment horizontal="center" vertical="center" wrapText="1"/>
    </xf>
    <xf numFmtId="0" fontId="56" fillId="21" borderId="13" xfId="0" applyFont="1" applyFill="1" applyBorder="1" applyAlignment="1">
      <alignment vertical="center" wrapText="1"/>
    </xf>
    <xf numFmtId="3" fontId="56" fillId="21" borderId="13" xfId="0" applyNumberFormat="1" applyFont="1" applyFill="1" applyBorder="1" applyAlignment="1">
      <alignment horizontal="center" vertical="center" wrapText="1"/>
    </xf>
    <xf numFmtId="3" fontId="56" fillId="21" borderId="71" xfId="0" applyNumberFormat="1" applyFont="1" applyFill="1" applyBorder="1" applyAlignment="1">
      <alignment horizontal="center" vertical="center" wrapText="1"/>
    </xf>
    <xf numFmtId="3" fontId="9" fillId="0" borderId="13" xfId="0" applyNumberFormat="1" applyFont="1" applyBorder="1" applyAlignment="1" applyProtection="1">
      <alignment horizontal="center" vertical="center" wrapText="1"/>
      <protection locked="0"/>
    </xf>
    <xf numFmtId="3" fontId="9" fillId="0" borderId="71" xfId="0" applyNumberFormat="1" applyFont="1" applyBorder="1" applyAlignment="1" applyProtection="1">
      <alignment horizontal="center" vertical="center" wrapText="1"/>
      <protection locked="0"/>
    </xf>
    <xf numFmtId="0" fontId="91" fillId="19" borderId="10" xfId="0" applyFont="1" applyFill="1" applyBorder="1" applyAlignment="1" applyProtection="1">
      <alignment horizontal="center" vertical="center" wrapText="1"/>
      <protection locked="0"/>
    </xf>
    <xf numFmtId="0" fontId="91" fillId="21" borderId="10" xfId="0" applyFont="1" applyFill="1" applyBorder="1" applyAlignment="1">
      <alignment horizontal="center" vertical="center" wrapText="1"/>
    </xf>
    <xf numFmtId="0" fontId="91" fillId="21" borderId="43" xfId="0" applyFont="1" applyFill="1" applyBorder="1" applyAlignment="1">
      <alignment horizontal="center" vertical="center" wrapText="1"/>
    </xf>
    <xf numFmtId="0" fontId="91" fillId="19" borderId="43" xfId="0" applyFont="1" applyFill="1" applyBorder="1" applyAlignment="1" applyProtection="1">
      <alignment horizontal="center" vertical="center" wrapText="1"/>
      <protection locked="0"/>
    </xf>
    <xf numFmtId="0" fontId="91" fillId="19" borderId="23" xfId="0" applyFont="1" applyFill="1" applyBorder="1" applyAlignment="1" applyProtection="1">
      <alignment horizontal="center" vertical="center" wrapText="1"/>
      <protection locked="0"/>
    </xf>
    <xf numFmtId="0" fontId="91" fillId="19" borderId="10" xfId="0" applyFont="1" applyFill="1" applyBorder="1" applyAlignment="1">
      <alignment horizontal="center" vertical="center" wrapText="1"/>
    </xf>
    <xf numFmtId="0" fontId="92" fillId="19" borderId="28" xfId="0" applyFont="1" applyFill="1" applyBorder="1" applyAlignment="1" applyProtection="1">
      <alignment horizontal="center" vertical="center" wrapText="1"/>
      <protection locked="0"/>
    </xf>
    <xf numFmtId="2" fontId="91" fillId="0" borderId="10" xfId="0" applyNumberFormat="1" applyFont="1" applyBorder="1" applyAlignment="1" applyProtection="1">
      <alignment horizontal="center" vertical="center" wrapText="1"/>
      <protection locked="0"/>
    </xf>
    <xf numFmtId="2" fontId="91" fillId="0" borderId="43" xfId="0" applyNumberFormat="1" applyFont="1" applyBorder="1" applyAlignment="1" applyProtection="1">
      <alignment horizontal="center" vertical="center" wrapText="1"/>
      <protection locked="0"/>
    </xf>
    <xf numFmtId="0" fontId="88" fillId="0" borderId="0" xfId="0" applyFont="1" applyAlignment="1" applyProtection="1">
      <alignment vertical="center"/>
      <protection locked="0"/>
    </xf>
    <xf numFmtId="0" fontId="88" fillId="0" borderId="75" xfId="0" applyFont="1" applyBorder="1" applyAlignment="1" applyProtection="1">
      <alignment vertical="center"/>
      <protection locked="0"/>
    </xf>
    <xf numFmtId="0" fontId="88" fillId="0" borderId="30" xfId="0" applyFont="1" applyBorder="1" applyProtection="1">
      <protection locked="0"/>
    </xf>
    <xf numFmtId="0" fontId="88" fillId="0" borderId="0" xfId="0" applyFont="1" applyProtection="1">
      <protection locked="0"/>
    </xf>
    <xf numFmtId="0" fontId="88" fillId="0" borderId="75" xfId="0" applyFont="1" applyBorder="1" applyProtection="1">
      <protection locked="0"/>
    </xf>
    <xf numFmtId="0" fontId="88" fillId="0" borderId="0" xfId="0" applyFont="1"/>
    <xf numFmtId="0" fontId="96" fillId="0" borderId="0" xfId="0" applyFont="1"/>
    <xf numFmtId="0" fontId="88" fillId="0" borderId="75" xfId="0" applyFont="1" applyBorder="1"/>
    <xf numFmtId="0" fontId="88" fillId="0" borderId="30" xfId="0" applyFont="1" applyBorder="1"/>
    <xf numFmtId="0" fontId="88" fillId="0" borderId="53" xfId="0" applyFont="1" applyBorder="1"/>
    <xf numFmtId="0" fontId="88" fillId="0" borderId="39" xfId="0" applyFont="1" applyBorder="1"/>
    <xf numFmtId="0" fontId="96" fillId="0" borderId="39" xfId="0" applyFont="1" applyBorder="1"/>
    <xf numFmtId="0" fontId="88" fillId="0" borderId="76" xfId="0" applyFont="1" applyBorder="1"/>
    <xf numFmtId="0" fontId="57" fillId="21" borderId="59" xfId="0" applyFont="1" applyFill="1" applyBorder="1" applyAlignment="1">
      <alignment horizontal="center" vertical="center" wrapText="1"/>
    </xf>
    <xf numFmtId="0" fontId="57" fillId="21" borderId="60" xfId="0" applyFont="1" applyFill="1" applyBorder="1" applyAlignment="1">
      <alignment horizontal="center" vertical="center" wrapText="1"/>
    </xf>
    <xf numFmtId="0" fontId="57" fillId="21" borderId="60" xfId="0" applyFont="1" applyFill="1" applyBorder="1" applyAlignment="1" applyProtection="1">
      <alignment horizontal="center" vertical="center" wrapText="1"/>
      <protection locked="0"/>
    </xf>
    <xf numFmtId="0" fontId="57" fillId="21" borderId="61" xfId="0" applyFont="1" applyFill="1" applyBorder="1" applyAlignment="1" applyProtection="1">
      <alignment horizontal="center" vertical="center" wrapText="1"/>
      <protection locked="0"/>
    </xf>
    <xf numFmtId="0" fontId="91" fillId="19" borderId="13" xfId="0" applyFont="1" applyFill="1" applyBorder="1" applyAlignment="1" applyProtection="1">
      <alignment horizontal="center" vertical="center" wrapText="1"/>
      <protection locked="0"/>
    </xf>
    <xf numFmtId="0" fontId="57" fillId="19" borderId="18" xfId="0" applyFont="1" applyFill="1" applyBorder="1" applyAlignment="1">
      <alignment horizontal="center" vertical="center" wrapText="1"/>
    </xf>
    <xf numFmtId="0" fontId="57" fillId="0" borderId="28" xfId="0" applyFont="1" applyBorder="1" applyAlignment="1">
      <alignment horizontal="center" vertical="center" wrapText="1"/>
    </xf>
    <xf numFmtId="0" fontId="57" fillId="19" borderId="28" xfId="0" applyFont="1" applyFill="1" applyBorder="1" applyAlignment="1">
      <alignment horizontal="center" vertical="center" wrapText="1"/>
    </xf>
    <xf numFmtId="4" fontId="57" fillId="19" borderId="28" xfId="0" applyNumberFormat="1" applyFont="1" applyFill="1" applyBorder="1" applyAlignment="1">
      <alignment horizontal="center" vertical="center" wrapText="1"/>
    </xf>
    <xf numFmtId="0" fontId="57" fillId="19" borderId="28" xfId="0" applyFont="1" applyFill="1" applyBorder="1" applyAlignment="1" applyProtection="1">
      <alignment horizontal="center" vertical="center" wrapText="1"/>
      <protection locked="0"/>
    </xf>
    <xf numFmtId="4" fontId="57" fillId="19" borderId="20" xfId="0" applyNumberFormat="1" applyFont="1" applyFill="1" applyBorder="1" applyAlignment="1" applyProtection="1">
      <alignment horizontal="center" vertical="center" wrapText="1"/>
      <protection locked="0"/>
    </xf>
    <xf numFmtId="0" fontId="57" fillId="19" borderId="27" xfId="0" applyFont="1" applyFill="1" applyBorder="1" applyAlignment="1">
      <alignment horizontal="center" vertical="center" wrapText="1"/>
    </xf>
    <xf numFmtId="0" fontId="57" fillId="0" borderId="10" xfId="0" applyFont="1" applyBorder="1" applyAlignment="1">
      <alignment horizontal="center" vertical="center" wrapText="1"/>
    </xf>
    <xf numFmtId="0" fontId="57" fillId="19" borderId="10" xfId="0" applyFont="1" applyFill="1" applyBorder="1" applyAlignment="1">
      <alignment horizontal="center" vertical="center" wrapText="1"/>
    </xf>
    <xf numFmtId="4" fontId="57" fillId="19" borderId="10" xfId="0" applyNumberFormat="1" applyFont="1" applyFill="1" applyBorder="1" applyAlignment="1">
      <alignment horizontal="center" vertical="center" wrapText="1"/>
    </xf>
    <xf numFmtId="0" fontId="57" fillId="19" borderId="10" xfId="0" applyFont="1" applyFill="1" applyBorder="1" applyAlignment="1" applyProtection="1">
      <alignment horizontal="center" vertical="center" wrapText="1"/>
      <protection locked="0"/>
    </xf>
    <xf numFmtId="4" fontId="57" fillId="19" borderId="43" xfId="0" applyNumberFormat="1" applyFont="1" applyFill="1" applyBorder="1" applyAlignment="1" applyProtection="1">
      <alignment horizontal="center" vertical="center" wrapText="1"/>
      <protection locked="0"/>
    </xf>
    <xf numFmtId="0" fontId="57" fillId="19" borderId="37" xfId="0" applyFont="1" applyFill="1" applyBorder="1" applyAlignment="1">
      <alignment horizontal="center" vertical="center" wrapText="1"/>
    </xf>
    <xf numFmtId="0" fontId="57" fillId="0" borderId="15" xfId="0" applyFont="1" applyBorder="1" applyAlignment="1">
      <alignment horizontal="center" vertical="center" wrapText="1"/>
    </xf>
    <xf numFmtId="0" fontId="57" fillId="19" borderId="15" xfId="0" applyFont="1" applyFill="1" applyBorder="1" applyAlignment="1">
      <alignment horizontal="center" vertical="center" wrapText="1"/>
    </xf>
    <xf numFmtId="0" fontId="57" fillId="19" borderId="15" xfId="0" applyFont="1" applyFill="1" applyBorder="1" applyAlignment="1" applyProtection="1">
      <alignment horizontal="center" vertical="center" wrapText="1"/>
      <protection locked="0"/>
    </xf>
    <xf numFmtId="0" fontId="57" fillId="19" borderId="79" xfId="0" applyFont="1" applyFill="1" applyBorder="1" applyAlignment="1" applyProtection="1">
      <alignment horizontal="center" vertical="center" wrapText="1"/>
      <protection locked="0"/>
    </xf>
    <xf numFmtId="0" fontId="3" fillId="19" borderId="0" xfId="0" applyFont="1" applyFill="1" applyProtection="1">
      <protection locked="0"/>
    </xf>
    <xf numFmtId="10" fontId="91" fillId="19" borderId="11" xfId="0" applyNumberFormat="1" applyFont="1" applyFill="1" applyBorder="1" applyAlignment="1" applyProtection="1">
      <alignment horizontal="center" vertical="center" wrapText="1"/>
      <protection locked="0"/>
    </xf>
    <xf numFmtId="3" fontId="42" fillId="0" borderId="0" xfId="0" applyNumberFormat="1" applyFont="1"/>
    <xf numFmtId="0" fontId="64" fillId="24" borderId="30" xfId="0" applyFont="1" applyFill="1" applyBorder="1"/>
    <xf numFmtId="0" fontId="64" fillId="24" borderId="75" xfId="0" applyFont="1" applyFill="1" applyBorder="1"/>
    <xf numFmtId="4" fontId="91" fillId="19" borderId="10" xfId="0" applyNumberFormat="1" applyFont="1" applyFill="1" applyBorder="1" applyAlignment="1">
      <alignment horizontal="center" vertical="center" wrapText="1"/>
    </xf>
    <xf numFmtId="4" fontId="91" fillId="0" borderId="10" xfId="0" applyNumberFormat="1" applyFont="1" applyBorder="1" applyAlignment="1" applyProtection="1">
      <alignment horizontal="center" vertical="center" wrapText="1"/>
      <protection locked="0"/>
    </xf>
    <xf numFmtId="4" fontId="91" fillId="0" borderId="43" xfId="0" applyNumberFormat="1" applyFont="1" applyBorder="1" applyAlignment="1" applyProtection="1">
      <alignment horizontal="center" vertical="center" wrapText="1"/>
      <protection locked="0"/>
    </xf>
    <xf numFmtId="0" fontId="56" fillId="21" borderId="18" xfId="0" applyFont="1" applyFill="1" applyBorder="1" applyAlignment="1">
      <alignment vertical="center" wrapText="1"/>
    </xf>
    <xf numFmtId="0" fontId="56" fillId="21" borderId="20" xfId="0" applyFont="1" applyFill="1" applyBorder="1" applyAlignment="1">
      <alignment horizontal="center" vertical="center" wrapText="1"/>
    </xf>
    <xf numFmtId="3" fontId="56" fillId="21" borderId="29" xfId="0" applyNumberFormat="1" applyFont="1" applyFill="1" applyBorder="1" applyAlignment="1">
      <alignment horizontal="center" vertical="center"/>
    </xf>
    <xf numFmtId="0" fontId="10" fillId="0" borderId="0" xfId="0" applyFont="1" applyProtection="1">
      <protection locked="0"/>
    </xf>
    <xf numFmtId="4" fontId="62" fillId="0" borderId="0" xfId="0" applyNumberFormat="1" applyFont="1" applyProtection="1">
      <protection locked="0"/>
    </xf>
    <xf numFmtId="0" fontId="92" fillId="21" borderId="15" xfId="0" applyFont="1" applyFill="1" applyBorder="1" applyAlignment="1">
      <alignment horizontal="center" vertical="center"/>
    </xf>
    <xf numFmtId="14" fontId="91" fillId="0" borderId="15" xfId="0" applyNumberFormat="1" applyFont="1" applyBorder="1" applyAlignment="1" applyProtection="1">
      <alignment horizontal="center" vertical="center"/>
      <protection locked="0"/>
    </xf>
    <xf numFmtId="10" fontId="57" fillId="19" borderId="10" xfId="0" applyNumberFormat="1" applyFont="1" applyFill="1" applyBorder="1" applyAlignment="1" applyProtection="1">
      <alignment horizontal="center" vertical="center" wrapText="1"/>
      <protection locked="0"/>
    </xf>
    <xf numFmtId="0" fontId="97" fillId="19" borderId="0" xfId="0" applyFont="1" applyFill="1" applyAlignment="1" applyProtection="1">
      <alignment horizontal="center"/>
      <protection locked="0"/>
    </xf>
    <xf numFmtId="0" fontId="98" fillId="19" borderId="0" xfId="0" applyFont="1" applyFill="1" applyProtection="1">
      <protection locked="0"/>
    </xf>
    <xf numFmtId="0" fontId="99" fillId="19" borderId="0" xfId="0" applyFont="1" applyFill="1" applyProtection="1">
      <protection locked="0"/>
    </xf>
    <xf numFmtId="0" fontId="99" fillId="19" borderId="0" xfId="0" applyFont="1" applyFill="1" applyAlignment="1" applyProtection="1">
      <alignment horizontal="left" vertical="center"/>
      <protection locked="0"/>
    </xf>
    <xf numFmtId="0" fontId="9" fillId="19" borderId="0" xfId="0" applyFont="1" applyFill="1" applyAlignment="1" applyProtection="1">
      <alignment horizontal="left" vertical="center" wrapText="1"/>
      <protection locked="0"/>
    </xf>
    <xf numFmtId="0" fontId="9" fillId="19" borderId="0" xfId="0" applyFont="1" applyFill="1" applyAlignment="1" applyProtection="1">
      <alignment horizontal="center" vertical="center" wrapText="1"/>
      <protection locked="0"/>
    </xf>
    <xf numFmtId="0" fontId="9" fillId="21" borderId="10" xfId="0" applyFont="1" applyFill="1" applyBorder="1" applyAlignment="1">
      <alignment horizontal="left" vertical="center" wrapText="1"/>
    </xf>
    <xf numFmtId="1" fontId="9" fillId="0" borderId="17" xfId="0" applyNumberFormat="1" applyFont="1" applyBorder="1" applyAlignment="1" applyProtection="1">
      <alignment horizontal="center" vertical="center" wrapText="1"/>
      <protection locked="0"/>
    </xf>
    <xf numFmtId="1" fontId="9" fillId="0" borderId="12" xfId="0" applyNumberFormat="1" applyFont="1" applyBorder="1" applyAlignment="1" applyProtection="1">
      <alignment horizontal="center" vertical="center" wrapText="1"/>
      <protection locked="0"/>
    </xf>
    <xf numFmtId="1" fontId="9" fillId="0" borderId="11" xfId="0" applyNumberFormat="1" applyFont="1" applyBorder="1" applyAlignment="1" applyProtection="1">
      <alignment horizontal="center" vertical="center" wrapText="1"/>
      <protection locked="0"/>
    </xf>
    <xf numFmtId="0" fontId="9" fillId="21" borderId="10" xfId="0" applyFont="1" applyFill="1" applyBorder="1" applyAlignment="1">
      <alignment horizontal="center" vertical="center" wrapText="1"/>
    </xf>
    <xf numFmtId="0" fontId="6" fillId="21" borderId="10" xfId="0" applyFont="1" applyFill="1" applyBorder="1" applyAlignment="1">
      <alignment horizontal="left" vertical="center" wrapText="1"/>
    </xf>
    <xf numFmtId="0" fontId="9" fillId="19" borderId="17" xfId="0" applyFont="1" applyFill="1" applyBorder="1" applyAlignment="1" applyProtection="1">
      <alignment horizontal="center" vertical="center" wrapText="1"/>
      <protection locked="0"/>
    </xf>
    <xf numFmtId="0" fontId="9" fillId="19" borderId="12" xfId="0" applyFont="1" applyFill="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14" fontId="56" fillId="19" borderId="17" xfId="0" applyNumberFormat="1" applyFont="1" applyFill="1" applyBorder="1" applyAlignment="1" applyProtection="1">
      <alignment horizontal="center" vertical="center" wrapText="1"/>
      <protection locked="0"/>
    </xf>
    <xf numFmtId="0" fontId="7" fillId="19" borderId="11" xfId="0" applyFont="1" applyFill="1" applyBorder="1" applyAlignment="1" applyProtection="1">
      <alignment horizontal="center" vertical="center" wrapText="1"/>
      <protection locked="0"/>
    </xf>
    <xf numFmtId="0" fontId="7" fillId="19" borderId="12" xfId="0" applyFont="1" applyFill="1" applyBorder="1" applyAlignment="1" applyProtection="1">
      <alignment horizontal="center" vertical="center" wrapText="1"/>
      <protection locked="0"/>
    </xf>
    <xf numFmtId="0" fontId="6" fillId="19" borderId="17" xfId="0" applyFont="1" applyFill="1" applyBorder="1" applyAlignment="1" applyProtection="1">
      <alignment horizontal="center" vertical="center" wrapText="1"/>
      <protection locked="0"/>
    </xf>
    <xf numFmtId="0" fontId="6" fillId="19" borderId="12" xfId="0" applyFont="1" applyFill="1" applyBorder="1" applyAlignment="1" applyProtection="1">
      <alignment horizontal="center" vertical="center" wrapText="1"/>
      <protection locked="0"/>
    </xf>
    <xf numFmtId="0" fontId="58" fillId="0" borderId="12" xfId="0" applyFont="1" applyBorder="1" applyAlignment="1" applyProtection="1">
      <alignment horizontal="center" vertical="center" wrapText="1"/>
      <protection locked="0"/>
    </xf>
    <xf numFmtId="0" fontId="58" fillId="0" borderId="11" xfId="0" applyFont="1" applyBorder="1" applyAlignment="1" applyProtection="1">
      <alignment horizontal="center" vertical="center" wrapText="1"/>
      <protection locked="0"/>
    </xf>
    <xf numFmtId="0" fontId="56" fillId="21" borderId="10" xfId="0" applyFont="1" applyFill="1" applyBorder="1" applyAlignment="1">
      <alignment horizontal="center" vertical="center" wrapText="1"/>
    </xf>
    <xf numFmtId="0" fontId="57" fillId="21" borderId="17" xfId="0" applyFont="1" applyFill="1" applyBorder="1" applyAlignment="1">
      <alignment horizontal="left" vertical="center" wrapText="1"/>
    </xf>
    <xf numFmtId="0" fontId="90" fillId="21" borderId="12" xfId="0" applyFont="1" applyFill="1" applyBorder="1" applyAlignment="1">
      <alignment horizontal="left" vertical="center" wrapText="1"/>
    </xf>
    <xf numFmtId="0" fontId="90" fillId="21" borderId="11" xfId="0" applyFont="1" applyFill="1" applyBorder="1" applyAlignment="1">
      <alignment horizontal="left" vertical="center" wrapText="1"/>
    </xf>
    <xf numFmtId="3" fontId="9" fillId="0" borderId="17" xfId="0" applyNumberFormat="1" applyFont="1" applyBorder="1" applyAlignment="1" applyProtection="1">
      <alignment horizontal="center" vertical="center" wrapText="1"/>
      <protection locked="0"/>
    </xf>
    <xf numFmtId="3" fontId="9" fillId="0" borderId="11" xfId="0" applyNumberFormat="1" applyFont="1" applyBorder="1" applyAlignment="1" applyProtection="1">
      <alignment horizontal="center" vertical="center" wrapText="1"/>
      <protection locked="0"/>
    </xf>
    <xf numFmtId="0" fontId="6" fillId="21" borderId="17"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21" borderId="10" xfId="0" applyFont="1" applyFill="1" applyBorder="1" applyAlignment="1">
      <alignment horizontal="center" vertical="center" wrapText="1"/>
    </xf>
    <xf numFmtId="0" fontId="9" fillId="0" borderId="12" xfId="0" applyFont="1" applyBorder="1" applyAlignment="1" applyProtection="1">
      <alignment horizontal="center" vertical="center" wrapText="1"/>
      <protection locked="0"/>
    </xf>
    <xf numFmtId="0" fontId="9" fillId="19" borderId="17" xfId="0" applyFont="1" applyFill="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9" fillId="19" borderId="11" xfId="0" applyFont="1" applyFill="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19" borderId="10" xfId="10" applyNumberFormat="1" applyFont="1" applyFill="1" applyBorder="1" applyAlignment="1" applyProtection="1">
      <alignment horizontal="center" vertical="center" wrapText="1"/>
      <protection locked="0"/>
    </xf>
    <xf numFmtId="0" fontId="9" fillId="19" borderId="10" xfId="0" applyFont="1" applyFill="1" applyBorder="1" applyAlignment="1" applyProtection="1">
      <alignment horizontal="center" vertical="center" wrapText="1"/>
      <protection locked="0"/>
    </xf>
    <xf numFmtId="1" fontId="9" fillId="19" borderId="10" xfId="0" applyNumberFormat="1" applyFont="1" applyFill="1" applyBorder="1" applyAlignment="1" applyProtection="1">
      <alignment horizontal="center" vertical="center" wrapText="1"/>
      <protection locked="0"/>
    </xf>
    <xf numFmtId="0" fontId="89" fillId="19" borderId="17" xfId="10" applyNumberFormat="1" applyFont="1" applyFill="1" applyBorder="1" applyAlignment="1" applyProtection="1">
      <alignment horizontal="center" vertical="center" wrapText="1"/>
      <protection locked="0"/>
    </xf>
    <xf numFmtId="0" fontId="56" fillId="21" borderId="17" xfId="0"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56" fillId="0" borderId="12" xfId="0" applyFont="1" applyBorder="1" applyAlignment="1">
      <alignment horizontal="left" vertical="center" wrapText="1"/>
    </xf>
    <xf numFmtId="0" fontId="56" fillId="0" borderId="11" xfId="0" applyFont="1" applyBorder="1" applyAlignment="1">
      <alignment horizontal="left" vertical="center" wrapText="1"/>
    </xf>
    <xf numFmtId="49" fontId="9" fillId="19" borderId="10" xfId="0" applyNumberFormat="1" applyFont="1" applyFill="1" applyBorder="1" applyAlignment="1" applyProtection="1">
      <alignment horizontal="center" vertical="center" wrapText="1"/>
      <protection locked="0"/>
    </xf>
    <xf numFmtId="1" fontId="9" fillId="0" borderId="10" xfId="0" applyNumberFormat="1" applyFont="1" applyBorder="1" applyAlignment="1" applyProtection="1">
      <alignment horizontal="center" vertical="center" wrapText="1"/>
      <protection locked="0"/>
    </xf>
    <xf numFmtId="0" fontId="9" fillId="21" borderId="17" xfId="0" applyFont="1" applyFill="1" applyBorder="1" applyAlignment="1">
      <alignment horizontal="left" vertical="center" wrapText="1"/>
    </xf>
    <xf numFmtId="0" fontId="9" fillId="21" borderId="12" xfId="0" applyFont="1" applyFill="1" applyBorder="1" applyAlignment="1">
      <alignment horizontal="left" vertical="center" wrapText="1"/>
    </xf>
    <xf numFmtId="0" fontId="9" fillId="21" borderId="11" xfId="0" applyFont="1" applyFill="1" applyBorder="1" applyAlignment="1">
      <alignment horizontal="left" vertical="center" wrapText="1"/>
    </xf>
    <xf numFmtId="0" fontId="9" fillId="21" borderId="17"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80" fillId="19" borderId="17" xfId="0" applyFont="1" applyFill="1" applyBorder="1" applyAlignment="1" applyProtection="1">
      <alignment horizontal="center" vertical="center" wrapText="1"/>
      <protection locked="0"/>
    </xf>
    <xf numFmtId="0" fontId="80" fillId="19" borderId="12" xfId="0" applyFont="1" applyFill="1" applyBorder="1" applyAlignment="1" applyProtection="1">
      <alignment horizontal="center" vertical="center" wrapText="1"/>
      <protection locked="0"/>
    </xf>
    <xf numFmtId="0" fontId="80" fillId="19" borderId="11" xfId="0" applyFont="1" applyFill="1" applyBorder="1" applyAlignment="1" applyProtection="1">
      <alignment horizontal="center" vertical="center" wrapText="1"/>
      <protection locked="0"/>
    </xf>
    <xf numFmtId="0" fontId="9" fillId="19" borderId="12" xfId="0" applyFont="1" applyFill="1" applyBorder="1" applyAlignment="1" applyProtection="1">
      <alignment horizontal="left" vertical="center" wrapText="1"/>
      <protection locked="0"/>
    </xf>
    <xf numFmtId="0" fontId="9" fillId="19" borderId="11" xfId="0" applyFont="1" applyFill="1" applyBorder="1" applyAlignment="1" applyProtection="1">
      <alignment horizontal="left" vertical="center" wrapText="1"/>
      <protection locked="0"/>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56" fillId="21" borderId="10" xfId="0" applyFont="1" applyFill="1" applyBorder="1" applyAlignment="1">
      <alignment horizontal="left" vertical="center" wrapText="1"/>
    </xf>
    <xf numFmtId="0" fontId="42" fillId="21" borderId="17" xfId="0" applyFont="1" applyFill="1" applyBorder="1" applyAlignment="1">
      <alignment horizontal="center" vertical="center" wrapText="1"/>
    </xf>
    <xf numFmtId="0" fontId="42" fillId="21" borderId="12" xfId="0" applyFont="1" applyFill="1" applyBorder="1" applyAlignment="1">
      <alignment horizontal="center" vertical="center" wrapText="1"/>
    </xf>
    <xf numFmtId="0" fontId="0" fillId="21" borderId="12" xfId="0" applyFill="1" applyBorder="1" applyAlignment="1">
      <alignment horizontal="center" vertical="center" wrapText="1"/>
    </xf>
    <xf numFmtId="0" fontId="0" fillId="21" borderId="11" xfId="0" applyFill="1" applyBorder="1" applyAlignment="1">
      <alignment horizontal="center" vertical="center" wrapText="1"/>
    </xf>
    <xf numFmtId="0" fontId="9" fillId="21" borderId="12" xfId="0" applyFont="1" applyFill="1" applyBorder="1" applyAlignment="1">
      <alignment horizontal="center" vertical="center" wrapText="1"/>
    </xf>
    <xf numFmtId="9" fontId="9" fillId="19" borderId="17" xfId="0" applyNumberFormat="1" applyFont="1" applyFill="1" applyBorder="1" applyAlignment="1" applyProtection="1">
      <alignment horizontal="center" vertical="center" wrapText="1"/>
      <protection locked="0"/>
    </xf>
    <xf numFmtId="9" fontId="9" fillId="19" borderId="12" xfId="0" applyNumberFormat="1" applyFont="1" applyFill="1" applyBorder="1" applyAlignment="1" applyProtection="1">
      <alignment horizontal="center" vertical="center" wrapText="1"/>
      <protection locked="0"/>
    </xf>
    <xf numFmtId="9" fontId="9" fillId="19" borderId="11" xfId="0" applyNumberFormat="1" applyFont="1" applyFill="1" applyBorder="1" applyAlignment="1" applyProtection="1">
      <alignment horizontal="center" vertical="center" wrapText="1"/>
      <protection locked="0"/>
    </xf>
    <xf numFmtId="9" fontId="9" fillId="19" borderId="10" xfId="0" applyNumberFormat="1" applyFont="1" applyFill="1" applyBorder="1" applyAlignment="1" applyProtection="1">
      <alignment horizontal="center" vertical="center" wrapText="1"/>
      <protection locked="0"/>
    </xf>
    <xf numFmtId="0" fontId="9" fillId="0" borderId="10" xfId="0" applyFont="1" applyBorder="1" applyAlignment="1">
      <alignment horizontal="left" vertical="center" wrapText="1"/>
    </xf>
    <xf numFmtId="0" fontId="9" fillId="21" borderId="10" xfId="0" applyFont="1" applyFill="1" applyBorder="1" applyAlignment="1">
      <alignment vertical="center" wrapText="1"/>
    </xf>
    <xf numFmtId="0" fontId="6" fillId="19" borderId="10" xfId="0" applyFont="1" applyFill="1" applyBorder="1" applyAlignment="1" applyProtection="1">
      <alignment horizontal="center" vertical="center" wrapText="1"/>
      <protection locked="0"/>
    </xf>
    <xf numFmtId="0" fontId="9" fillId="21" borderId="10" xfId="0" applyFont="1" applyFill="1" applyBorder="1" applyAlignment="1">
      <alignment horizontal="center" vertical="center"/>
    </xf>
    <xf numFmtId="0" fontId="54" fillId="21" borderId="10" xfId="0" applyFont="1" applyFill="1" applyBorder="1" applyAlignment="1">
      <alignment horizontal="center" vertical="center"/>
    </xf>
    <xf numFmtId="0" fontId="7" fillId="0" borderId="10" xfId="0" applyFont="1" applyBorder="1" applyAlignment="1">
      <alignment horizontal="left" vertical="center" wrapText="1"/>
    </xf>
    <xf numFmtId="14" fontId="9" fillId="19" borderId="10" xfId="0" applyNumberFormat="1" applyFont="1" applyFill="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9" fillId="21" borderId="11" xfId="0" applyFont="1" applyFill="1" applyBorder="1" applyAlignment="1">
      <alignment horizontal="center" vertical="center" wrapText="1"/>
    </xf>
    <xf numFmtId="14" fontId="9" fillId="19" borderId="17" xfId="0" applyNumberFormat="1" applyFont="1" applyFill="1" applyBorder="1" applyAlignment="1" applyProtection="1">
      <alignment horizontal="center" vertical="center" wrapText="1"/>
      <protection locked="0"/>
    </xf>
    <xf numFmtId="0" fontId="42" fillId="19" borderId="17" xfId="0" applyFont="1" applyFill="1" applyBorder="1" applyAlignment="1" applyProtection="1">
      <alignment horizontal="center" vertical="center" wrapText="1"/>
      <protection locked="0"/>
    </xf>
    <xf numFmtId="0" fontId="42" fillId="19" borderId="12" xfId="0" applyFont="1" applyFill="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14" fontId="9" fillId="0" borderId="10" xfId="0" applyNumberFormat="1" applyFont="1" applyBorder="1" applyAlignment="1" applyProtection="1">
      <alignment horizontal="center" vertical="center" wrapText="1"/>
      <protection locked="0"/>
    </xf>
    <xf numFmtId="0" fontId="56" fillId="21" borderId="17" xfId="0" applyFont="1" applyFill="1" applyBorder="1" applyAlignment="1">
      <alignment horizontal="center" vertical="center" wrapText="1"/>
    </xf>
    <xf numFmtId="0" fontId="52" fillId="21" borderId="12" xfId="0" applyFont="1" applyFill="1" applyBorder="1" applyAlignment="1">
      <alignment horizontal="center" vertical="center" wrapText="1"/>
    </xf>
    <xf numFmtId="0" fontId="52" fillId="21" borderId="11" xfId="0" applyFont="1" applyFill="1" applyBorder="1" applyAlignment="1">
      <alignment horizontal="center" vertical="center" wrapText="1"/>
    </xf>
    <xf numFmtId="0" fontId="54" fillId="21" borderId="17" xfId="0" applyFont="1" applyFill="1" applyBorder="1" applyAlignment="1">
      <alignment horizontal="center" vertical="center" wrapText="1"/>
    </xf>
    <xf numFmtId="0" fontId="55" fillId="0" borderId="12" xfId="0" applyFont="1" applyBorder="1" applyAlignment="1">
      <alignment horizontal="center" vertical="center" wrapText="1"/>
    </xf>
    <xf numFmtId="0" fontId="55" fillId="0" borderId="11" xfId="0" applyFont="1" applyBorder="1" applyAlignment="1">
      <alignment horizontal="center" vertical="center" wrapText="1"/>
    </xf>
    <xf numFmtId="0" fontId="78" fillId="21" borderId="17" xfId="0" applyFont="1" applyFill="1" applyBorder="1" applyAlignment="1">
      <alignment horizontal="left" vertical="center" wrapText="1"/>
    </xf>
    <xf numFmtId="0" fontId="58" fillId="0" borderId="12" xfId="0" applyFont="1" applyBorder="1" applyAlignment="1">
      <alignment horizontal="left" vertical="center" wrapText="1"/>
    </xf>
    <xf numFmtId="0" fontId="58" fillId="0" borderId="11" xfId="0" applyFont="1" applyBorder="1" applyAlignment="1">
      <alignment horizontal="left" vertical="center" wrapText="1"/>
    </xf>
    <xf numFmtId="0" fontId="7" fillId="21" borderId="10" xfId="0" applyFont="1" applyFill="1" applyBorder="1" applyAlignment="1">
      <alignment horizontal="left" vertical="center" wrapText="1"/>
    </xf>
    <xf numFmtId="3" fontId="9" fillId="0" borderId="10" xfId="0" applyNumberFormat="1" applyFont="1" applyBorder="1" applyAlignment="1" applyProtection="1">
      <alignment horizontal="center" vertical="center" wrapText="1"/>
      <protection locked="0"/>
    </xf>
    <xf numFmtId="3" fontId="7" fillId="0" borderId="10" xfId="0" applyNumberFormat="1" applyFont="1" applyBorder="1" applyAlignment="1" applyProtection="1">
      <alignment horizontal="center" vertical="center" wrapText="1"/>
      <protection locked="0"/>
    </xf>
    <xf numFmtId="0" fontId="7" fillId="21" borderId="12" xfId="0" applyFont="1" applyFill="1" applyBorder="1" applyAlignment="1">
      <alignment horizontal="left" vertical="center" wrapText="1"/>
    </xf>
    <xf numFmtId="0" fontId="7" fillId="21" borderId="11" xfId="0" applyFont="1" applyFill="1" applyBorder="1" applyAlignment="1">
      <alignment horizontal="left" vertical="center" wrapText="1"/>
    </xf>
    <xf numFmtId="3" fontId="9" fillId="19" borderId="10" xfId="0" applyNumberFormat="1" applyFont="1" applyFill="1" applyBorder="1" applyAlignment="1" applyProtection="1">
      <alignment horizontal="center" vertical="center" wrapText="1"/>
      <protection locked="0"/>
    </xf>
    <xf numFmtId="0" fontId="9" fillId="0" borderId="12" xfId="0" applyFont="1" applyBorder="1" applyAlignment="1">
      <alignment vertical="center" wrapText="1"/>
    </xf>
    <xf numFmtId="0" fontId="9" fillId="0" borderId="11" xfId="0" applyFont="1" applyBorder="1" applyAlignment="1">
      <alignment vertical="center" wrapText="1"/>
    </xf>
    <xf numFmtId="0" fontId="81" fillId="21" borderId="10" xfId="0" applyFont="1" applyFill="1" applyBorder="1" applyAlignment="1">
      <alignment horizontal="left" vertical="center" wrapText="1"/>
    </xf>
    <xf numFmtId="0" fontId="74" fillId="21" borderId="12" xfId="0" applyFont="1" applyFill="1" applyBorder="1" applyAlignment="1">
      <alignment horizontal="left" vertical="center" wrapText="1"/>
    </xf>
    <xf numFmtId="0" fontId="74" fillId="21" borderId="11" xfId="0" applyFont="1" applyFill="1" applyBorder="1" applyAlignment="1">
      <alignment horizontal="left" vertical="center" wrapText="1"/>
    </xf>
    <xf numFmtId="0" fontId="9" fillId="19" borderId="66" xfId="0" applyFont="1" applyFill="1" applyBorder="1" applyAlignment="1" applyProtection="1">
      <alignment horizontal="center" vertical="center" wrapText="1"/>
      <protection locked="0"/>
    </xf>
    <xf numFmtId="4" fontId="9" fillId="0" borderId="17" xfId="0" applyNumberFormat="1" applyFont="1" applyBorder="1" applyAlignment="1" applyProtection="1">
      <alignment horizontal="center" vertical="center" wrapText="1"/>
      <protection locked="0"/>
    </xf>
    <xf numFmtId="4" fontId="9" fillId="0" borderId="11" xfId="0" applyNumberFormat="1" applyFont="1" applyBorder="1" applyAlignment="1" applyProtection="1">
      <alignment horizontal="center" vertical="center" wrapText="1"/>
      <protection locked="0"/>
    </xf>
    <xf numFmtId="4" fontId="9" fillId="0" borderId="10" xfId="0" applyNumberFormat="1" applyFont="1" applyBorder="1" applyAlignment="1" applyProtection="1">
      <alignment horizontal="center" vertical="center" wrapText="1"/>
      <protection locked="0"/>
    </xf>
    <xf numFmtId="3" fontId="9" fillId="19" borderId="17" xfId="0" applyNumberFormat="1" applyFont="1" applyFill="1" applyBorder="1" applyAlignment="1" applyProtection="1">
      <alignment horizontal="center" vertical="center" wrapText="1"/>
      <protection locked="0"/>
    </xf>
    <xf numFmtId="3" fontId="9" fillId="19" borderId="12" xfId="0" applyNumberFormat="1" applyFont="1" applyFill="1" applyBorder="1" applyAlignment="1" applyProtection="1">
      <alignment horizontal="center" vertical="center" wrapText="1"/>
      <protection locked="0"/>
    </xf>
    <xf numFmtId="3" fontId="9" fillId="19" borderId="11" xfId="0" applyNumberFormat="1" applyFont="1" applyFill="1" applyBorder="1" applyAlignment="1" applyProtection="1">
      <alignment horizontal="center" vertical="center" wrapText="1"/>
      <protection locked="0"/>
    </xf>
    <xf numFmtId="0" fontId="42" fillId="21" borderId="10" xfId="0" applyFont="1" applyFill="1" applyBorder="1" applyAlignment="1">
      <alignment horizontal="center" vertical="center" wrapText="1"/>
    </xf>
    <xf numFmtId="4" fontId="9" fillId="21" borderId="10" xfId="0" applyNumberFormat="1" applyFont="1" applyFill="1" applyBorder="1" applyAlignment="1">
      <alignment horizontal="center" vertical="center" wrapText="1"/>
    </xf>
    <xf numFmtId="4" fontId="9" fillId="19" borderId="17" xfId="0" applyNumberFormat="1" applyFont="1" applyFill="1" applyBorder="1" applyAlignment="1" applyProtection="1">
      <alignment horizontal="center" vertical="center" wrapText="1"/>
      <protection locked="0"/>
    </xf>
    <xf numFmtId="4" fontId="9" fillId="19" borderId="11" xfId="0" applyNumberFormat="1" applyFont="1" applyFill="1" applyBorder="1" applyAlignment="1" applyProtection="1">
      <alignment horizontal="center" vertical="center" wrapText="1"/>
      <protection locked="0"/>
    </xf>
    <xf numFmtId="0" fontId="78" fillId="21" borderId="17" xfId="0" applyFont="1" applyFill="1" applyBorder="1" applyAlignment="1">
      <alignment horizontal="justify" vertical="center" wrapText="1"/>
    </xf>
    <xf numFmtId="0" fontId="78" fillId="21" borderId="12" xfId="0" applyFont="1" applyFill="1" applyBorder="1" applyAlignment="1">
      <alignment horizontal="justify" vertical="center" wrapText="1"/>
    </xf>
    <xf numFmtId="0" fontId="78" fillId="21" borderId="11" xfId="0" applyFont="1" applyFill="1" applyBorder="1" applyAlignment="1">
      <alignment horizontal="justify" vertical="center" wrapText="1"/>
    </xf>
    <xf numFmtId="1" fontId="56" fillId="21" borderId="17" xfId="0" applyNumberFormat="1" applyFont="1" applyFill="1" applyBorder="1" applyAlignment="1">
      <alignment horizontal="center" vertical="center" wrapText="1"/>
    </xf>
    <xf numFmtId="14" fontId="9" fillId="19" borderId="12" xfId="0" applyNumberFormat="1" applyFont="1" applyFill="1" applyBorder="1" applyAlignment="1" applyProtection="1">
      <alignment horizontal="center" vertical="center" wrapText="1"/>
      <protection locked="0"/>
    </xf>
    <xf numFmtId="14" fontId="9" fillId="19" borderId="11" xfId="0" applyNumberFormat="1" applyFont="1" applyFill="1" applyBorder="1" applyAlignment="1" applyProtection="1">
      <alignment horizontal="center" vertical="center" wrapText="1"/>
      <protection locked="0"/>
    </xf>
    <xf numFmtId="0" fontId="56" fillId="21" borderId="10" xfId="0" applyFont="1" applyFill="1" applyBorder="1" applyAlignment="1">
      <alignment vertical="center" wrapText="1"/>
    </xf>
    <xf numFmtId="0" fontId="9" fillId="19" borderId="0" xfId="0" applyFont="1" applyFill="1" applyAlignment="1" applyProtection="1">
      <alignment horizontal="left" vertical="center" wrapText="1"/>
      <protection locked="0"/>
    </xf>
    <xf numFmtId="0" fontId="56" fillId="21" borderId="27" xfId="0" applyFont="1" applyFill="1" applyBorder="1" applyAlignment="1">
      <alignment horizontal="left" vertical="center" wrapText="1"/>
    </xf>
    <xf numFmtId="0" fontId="56" fillId="21" borderId="43" xfId="0" applyFont="1" applyFill="1" applyBorder="1" applyAlignment="1">
      <alignment horizontal="left" vertical="center" wrapText="1"/>
    </xf>
    <xf numFmtId="3" fontId="56" fillId="19" borderId="57" xfId="0" applyNumberFormat="1" applyFont="1" applyFill="1" applyBorder="1" applyAlignment="1" applyProtection="1">
      <alignment horizontal="center" vertical="center" wrapText="1"/>
      <protection locked="0"/>
    </xf>
    <xf numFmtId="3" fontId="7" fillId="19" borderId="58" xfId="0" applyNumberFormat="1" applyFont="1" applyFill="1" applyBorder="1" applyAlignment="1" applyProtection="1">
      <alignment horizontal="center" vertical="center" wrapText="1"/>
      <protection locked="0"/>
    </xf>
    <xf numFmtId="3" fontId="7" fillId="19" borderId="22" xfId="0" applyNumberFormat="1" applyFont="1" applyFill="1" applyBorder="1" applyAlignment="1" applyProtection="1">
      <alignment horizontal="center" vertical="center" wrapText="1"/>
      <protection locked="0"/>
    </xf>
    <xf numFmtId="3" fontId="7" fillId="19" borderId="70" xfId="0" applyNumberFormat="1" applyFont="1" applyFill="1" applyBorder="1" applyAlignment="1" applyProtection="1">
      <alignment horizontal="center" vertical="center" wrapText="1"/>
      <protection locked="0"/>
    </xf>
    <xf numFmtId="0" fontId="56" fillId="21" borderId="40" xfId="0" applyFont="1" applyFill="1" applyBorder="1" applyAlignment="1">
      <alignment horizontal="center" vertical="center" wrapText="1"/>
    </xf>
    <xf numFmtId="0" fontId="56" fillId="21" borderId="45" xfId="0" applyFont="1" applyFill="1" applyBorder="1" applyAlignment="1">
      <alignment horizontal="center" vertical="center" wrapText="1"/>
    </xf>
    <xf numFmtId="0" fontId="56" fillId="21" borderId="74" xfId="0" applyFont="1" applyFill="1" applyBorder="1" applyAlignment="1">
      <alignment horizontal="center" vertical="center" wrapText="1"/>
    </xf>
    <xf numFmtId="4" fontId="84" fillId="19" borderId="80" xfId="0" applyNumberFormat="1" applyFont="1" applyFill="1" applyBorder="1" applyAlignment="1" applyProtection="1">
      <alignment horizontal="center" vertical="center" wrapText="1"/>
      <protection locked="0"/>
    </xf>
    <xf numFmtId="4" fontId="84" fillId="19" borderId="45" xfId="0" applyNumberFormat="1" applyFont="1" applyFill="1" applyBorder="1" applyAlignment="1" applyProtection="1">
      <alignment horizontal="center" vertical="center" wrapText="1"/>
      <protection locked="0"/>
    </xf>
    <xf numFmtId="4" fontId="84" fillId="19" borderId="41" xfId="0" applyNumberFormat="1" applyFont="1" applyFill="1" applyBorder="1" applyAlignment="1" applyProtection="1">
      <alignment horizontal="center" vertical="center" wrapText="1"/>
      <protection locked="0"/>
    </xf>
    <xf numFmtId="0" fontId="42" fillId="19" borderId="0" xfId="0" applyFont="1" applyFill="1" applyAlignment="1" applyProtection="1">
      <alignment horizontal="left" vertical="center" wrapText="1"/>
      <protection locked="0"/>
    </xf>
    <xf numFmtId="14" fontId="9" fillId="19" borderId="0" xfId="0" applyNumberFormat="1" applyFont="1" applyFill="1" applyAlignment="1" applyProtection="1">
      <alignment horizontal="center" vertical="center" wrapText="1"/>
      <protection locked="0"/>
    </xf>
    <xf numFmtId="0" fontId="42" fillId="19" borderId="36" xfId="0" applyFont="1" applyFill="1" applyBorder="1" applyAlignment="1" applyProtection="1">
      <alignment horizontal="center" vertical="center" wrapText="1"/>
      <protection locked="0"/>
    </xf>
    <xf numFmtId="0" fontId="58" fillId="21" borderId="10" xfId="0" applyFont="1" applyFill="1" applyBorder="1"/>
    <xf numFmtId="4" fontId="80" fillId="19" borderId="17" xfId="0" applyNumberFormat="1" applyFont="1" applyFill="1" applyBorder="1" applyAlignment="1" applyProtection="1">
      <alignment horizontal="center" vertical="center" wrapText="1"/>
      <protection locked="0"/>
    </xf>
    <xf numFmtId="4" fontId="80" fillId="19" borderId="12" xfId="0" applyNumberFormat="1" applyFont="1" applyFill="1" applyBorder="1" applyAlignment="1" applyProtection="1">
      <alignment horizontal="center" vertical="center" wrapText="1"/>
      <protection locked="0"/>
    </xf>
    <xf numFmtId="4" fontId="80" fillId="19" borderId="11" xfId="0" applyNumberFormat="1" applyFont="1" applyFill="1" applyBorder="1" applyAlignment="1" applyProtection="1">
      <alignment horizontal="center" vertical="center" wrapText="1"/>
      <protection locked="0"/>
    </xf>
    <xf numFmtId="0" fontId="50" fillId="19" borderId="17" xfId="0" applyFont="1" applyFill="1" applyBorder="1" applyAlignment="1" applyProtection="1">
      <alignment horizontal="left" vertical="center" wrapText="1"/>
      <protection locked="0"/>
    </xf>
    <xf numFmtId="0" fontId="42" fillId="19" borderId="12" xfId="0" applyFont="1" applyFill="1" applyBorder="1" applyAlignment="1" applyProtection="1">
      <alignment horizontal="left" vertical="center" wrapText="1"/>
      <protection locked="0"/>
    </xf>
    <xf numFmtId="0" fontId="42" fillId="19" borderId="11" xfId="0" applyFont="1" applyFill="1" applyBorder="1" applyAlignment="1" applyProtection="1">
      <alignment horizontal="left" vertical="center" wrapText="1"/>
      <protection locked="0"/>
    </xf>
    <xf numFmtId="0" fontId="63" fillId="19" borderId="10" xfId="0" applyFont="1" applyFill="1" applyBorder="1" applyAlignment="1" applyProtection="1">
      <alignment horizontal="center" vertical="center" wrapText="1"/>
      <protection locked="0"/>
    </xf>
    <xf numFmtId="0" fontId="42" fillId="19" borderId="10" xfId="0" applyFont="1" applyFill="1" applyBorder="1" applyAlignment="1" applyProtection="1">
      <alignment horizontal="center" vertical="center" wrapText="1"/>
      <protection locked="0"/>
    </xf>
    <xf numFmtId="0" fontId="42" fillId="19" borderId="17" xfId="0" applyFont="1" applyFill="1" applyBorder="1" applyAlignment="1" applyProtection="1">
      <alignment horizontal="left" vertical="center" wrapText="1"/>
      <protection locked="0"/>
    </xf>
    <xf numFmtId="0" fontId="80" fillId="0" borderId="12" xfId="0" applyFont="1" applyBorder="1" applyAlignment="1" applyProtection="1">
      <alignment horizontal="center" vertical="center" wrapText="1"/>
      <protection locked="0"/>
    </xf>
    <xf numFmtId="0" fontId="80" fillId="0" borderId="11" xfId="0" applyFont="1" applyBorder="1" applyAlignment="1" applyProtection="1">
      <alignment horizontal="center" vertical="center" wrapText="1"/>
      <protection locked="0"/>
    </xf>
    <xf numFmtId="0" fontId="83" fillId="21" borderId="17" xfId="0" applyFont="1" applyFill="1" applyBorder="1" applyAlignment="1">
      <alignment horizontal="center" vertical="center" wrapText="1"/>
    </xf>
    <xf numFmtId="0" fontId="83" fillId="21" borderId="12" xfId="0" applyFont="1" applyFill="1" applyBorder="1" applyAlignment="1">
      <alignment horizontal="center" vertical="center" wrapText="1"/>
    </xf>
    <xf numFmtId="0" fontId="83" fillId="21" borderId="11" xfId="0" applyFont="1" applyFill="1" applyBorder="1" applyAlignment="1">
      <alignment horizontal="center" vertical="center" wrapText="1"/>
    </xf>
    <xf numFmtId="1" fontId="9" fillId="19" borderId="17" xfId="0" applyNumberFormat="1" applyFont="1" applyFill="1" applyBorder="1" applyAlignment="1" applyProtection="1">
      <alignment horizontal="center" vertical="center" wrapText="1"/>
      <protection locked="0"/>
    </xf>
    <xf numFmtId="1" fontId="9" fillId="19" borderId="12" xfId="0" applyNumberFormat="1" applyFont="1" applyFill="1" applyBorder="1" applyAlignment="1" applyProtection="1">
      <alignment horizontal="center" vertical="center" wrapText="1"/>
      <protection locked="0"/>
    </xf>
    <xf numFmtId="1" fontId="9" fillId="19" borderId="11" xfId="0" applyNumberFormat="1" applyFont="1" applyFill="1" applyBorder="1" applyAlignment="1" applyProtection="1">
      <alignment horizontal="center" vertical="center" wrapText="1"/>
      <protection locked="0"/>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52" fillId="0" borderId="12" xfId="0" applyFont="1" applyBorder="1" applyAlignment="1">
      <alignment horizontal="left" vertical="center" wrapText="1"/>
    </xf>
    <xf numFmtId="0" fontId="52" fillId="0" borderId="11" xfId="0" applyFont="1" applyBorder="1" applyAlignment="1">
      <alignment horizontal="left" vertical="center" wrapText="1"/>
    </xf>
    <xf numFmtId="0" fontId="7" fillId="0" borderId="69" xfId="0" applyFont="1" applyBorder="1" applyAlignment="1" applyProtection="1">
      <alignment horizontal="center" vertical="center" wrapText="1"/>
      <protection locked="0"/>
    </xf>
    <xf numFmtId="3" fontId="56" fillId="0" borderId="67" xfId="0" applyNumberFormat="1" applyFont="1" applyBorder="1" applyAlignment="1" applyProtection="1">
      <alignment horizontal="center" vertical="center" wrapText="1"/>
      <protection locked="0"/>
    </xf>
    <xf numFmtId="3" fontId="7" fillId="0" borderId="22" xfId="0" applyNumberFormat="1" applyFont="1" applyBorder="1" applyAlignment="1" applyProtection="1">
      <alignment horizontal="center" vertical="center" wrapText="1"/>
      <protection locked="0"/>
    </xf>
    <xf numFmtId="3" fontId="7" fillId="0" borderId="58" xfId="0" applyNumberFormat="1" applyFont="1" applyBorder="1" applyAlignment="1" applyProtection="1">
      <alignment horizontal="center" vertical="center" wrapText="1"/>
      <protection locked="0"/>
    </xf>
    <xf numFmtId="0" fontId="56" fillId="19" borderId="0" xfId="0" applyFont="1" applyFill="1" applyAlignment="1" applyProtection="1">
      <alignment horizontal="center" vertical="center" wrapText="1"/>
      <protection locked="0"/>
    </xf>
    <xf numFmtId="0" fontId="7" fillId="0" borderId="0" xfId="0" applyFont="1" applyAlignment="1">
      <alignment horizontal="center" vertical="center" wrapText="1"/>
    </xf>
    <xf numFmtId="0" fontId="56" fillId="21" borderId="15" xfId="0" applyFont="1" applyFill="1" applyBorder="1" applyAlignment="1">
      <alignment horizontal="left" vertical="center" wrapText="1"/>
    </xf>
    <xf numFmtId="0" fontId="56" fillId="21" borderId="65" xfId="0"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68" xfId="0" applyFont="1" applyBorder="1" applyAlignment="1">
      <alignment horizontal="center" vertical="center" wrapText="1"/>
    </xf>
    <xf numFmtId="0" fontId="56" fillId="21" borderId="12" xfId="0" applyFont="1" applyFill="1" applyBorder="1" applyAlignment="1">
      <alignment horizontal="center" vertical="center" wrapText="1"/>
    </xf>
    <xf numFmtId="0" fontId="56" fillId="21" borderId="11" xfId="0" applyFont="1" applyFill="1" applyBorder="1" applyAlignment="1">
      <alignment horizontal="center" vertical="center" wrapText="1"/>
    </xf>
    <xf numFmtId="0" fontId="56" fillId="21" borderId="12" xfId="0" applyFont="1" applyFill="1" applyBorder="1" applyAlignment="1">
      <alignment horizontal="left" vertical="center" wrapText="1"/>
    </xf>
    <xf numFmtId="0" fontId="56" fillId="21" borderId="11" xfId="0" applyFont="1" applyFill="1" applyBorder="1" applyAlignment="1">
      <alignment horizontal="left" vertical="center" wrapText="1"/>
    </xf>
    <xf numFmtId="0" fontId="42" fillId="21" borderId="11" xfId="0" applyFont="1" applyFill="1" applyBorder="1" applyAlignment="1">
      <alignment horizontal="center" vertical="center" wrapText="1"/>
    </xf>
    <xf numFmtId="0" fontId="54" fillId="21" borderId="10" xfId="0" applyFont="1" applyFill="1" applyBorder="1" applyAlignment="1">
      <alignment horizontal="center" vertical="center" wrapText="1"/>
    </xf>
    <xf numFmtId="0" fontId="80" fillId="21" borderId="17" xfId="0" applyFont="1" applyFill="1" applyBorder="1" applyAlignment="1">
      <alignment horizontal="left" vertical="center" wrapText="1"/>
    </xf>
    <xf numFmtId="0" fontId="80" fillId="21" borderId="12" xfId="0" applyFont="1" applyFill="1" applyBorder="1" applyAlignment="1">
      <alignment horizontal="left" vertical="center" wrapText="1"/>
    </xf>
    <xf numFmtId="0" fontId="80" fillId="21" borderId="11" xfId="0" applyFont="1" applyFill="1" applyBorder="1" applyAlignment="1">
      <alignment horizontal="left" vertical="center" wrapText="1"/>
    </xf>
    <xf numFmtId="0" fontId="80" fillId="21" borderId="34" xfId="0" applyFont="1" applyFill="1" applyBorder="1" applyAlignment="1">
      <alignment horizontal="center" vertical="center" wrapText="1"/>
    </xf>
    <xf numFmtId="0" fontId="7" fillId="21" borderId="32" xfId="0" applyFont="1" applyFill="1" applyBorder="1" applyAlignment="1">
      <alignment vertical="center" wrapText="1"/>
    </xf>
    <xf numFmtId="0" fontId="7" fillId="21" borderId="16" xfId="0" applyFont="1" applyFill="1" applyBorder="1" applyAlignment="1">
      <alignment vertical="center" wrapText="1"/>
    </xf>
    <xf numFmtId="0" fontId="7" fillId="21" borderId="35" xfId="0" applyFont="1" applyFill="1" applyBorder="1" applyAlignment="1">
      <alignment vertical="center" wrapText="1"/>
    </xf>
    <xf numFmtId="0" fontId="7" fillId="21" borderId="36" xfId="0" applyFont="1" applyFill="1" applyBorder="1" applyAlignment="1">
      <alignment vertical="center" wrapText="1"/>
    </xf>
    <xf numFmtId="0" fontId="7" fillId="21" borderId="14" xfId="0" applyFont="1" applyFill="1" applyBorder="1" applyAlignment="1">
      <alignment vertical="center" wrapText="1"/>
    </xf>
    <xf numFmtId="0" fontId="80" fillId="21" borderId="17" xfId="0" applyFont="1" applyFill="1" applyBorder="1" applyAlignment="1">
      <alignment horizontal="center" vertical="center" wrapText="1"/>
    </xf>
    <xf numFmtId="0" fontId="80" fillId="21" borderId="12" xfId="0" applyFont="1" applyFill="1" applyBorder="1" applyAlignment="1">
      <alignment horizontal="center" vertical="center" wrapText="1"/>
    </xf>
    <xf numFmtId="0" fontId="80" fillId="21" borderId="11" xfId="0" applyFont="1" applyFill="1" applyBorder="1" applyAlignment="1">
      <alignment horizontal="center" vertical="center" wrapText="1"/>
    </xf>
    <xf numFmtId="0" fontId="9" fillId="21" borderId="66" xfId="0" applyFont="1" applyFill="1" applyBorder="1" applyAlignment="1">
      <alignment horizontal="center" vertical="center" wrapText="1"/>
    </xf>
    <xf numFmtId="10" fontId="9" fillId="19" borderId="17" xfId="0" applyNumberFormat="1" applyFont="1" applyFill="1" applyBorder="1" applyAlignment="1" applyProtection="1">
      <alignment horizontal="center" vertical="center" wrapText="1"/>
      <protection locked="0"/>
    </xf>
    <xf numFmtId="10" fontId="9" fillId="19" borderId="11" xfId="0" applyNumberFormat="1" applyFont="1" applyFill="1" applyBorder="1" applyAlignment="1" applyProtection="1">
      <alignment horizontal="center" vertical="center" wrapText="1"/>
      <protection locked="0"/>
    </xf>
    <xf numFmtId="4" fontId="80" fillId="0" borderId="12" xfId="0" applyNumberFormat="1" applyFont="1" applyBorder="1" applyAlignment="1" applyProtection="1">
      <alignment horizontal="center" vertical="center" wrapText="1"/>
      <protection locked="0"/>
    </xf>
    <xf numFmtId="4" fontId="80" fillId="0" borderId="11" xfId="0" applyNumberFormat="1" applyFont="1" applyBorder="1" applyAlignment="1" applyProtection="1">
      <alignment horizontal="center" vertical="center" wrapText="1"/>
      <protection locked="0"/>
    </xf>
    <xf numFmtId="0" fontId="56" fillId="19" borderId="10" xfId="0" applyFont="1" applyFill="1" applyBorder="1" applyAlignment="1" applyProtection="1">
      <alignment horizontal="center" vertical="center" wrapText="1"/>
      <protection locked="0"/>
    </xf>
    <xf numFmtId="0" fontId="57" fillId="0" borderId="39" xfId="0" applyFont="1" applyBorder="1" applyAlignment="1">
      <alignment horizontal="center" vertical="center" wrapText="1"/>
    </xf>
    <xf numFmtId="0" fontId="57" fillId="0" borderId="39" xfId="0" applyFont="1" applyBorder="1" applyAlignment="1">
      <alignment horizontal="left" wrapText="1"/>
    </xf>
    <xf numFmtId="0" fontId="87" fillId="0" borderId="0" xfId="0" applyFont="1" applyAlignment="1">
      <alignment horizontal="left"/>
    </xf>
    <xf numFmtId="0" fontId="69" fillId="0" borderId="0" xfId="0" applyFont="1" applyProtection="1">
      <protection locked="0"/>
    </xf>
    <xf numFmtId="0" fontId="0" fillId="0" borderId="0" xfId="0" applyProtection="1">
      <protection locked="0"/>
    </xf>
    <xf numFmtId="0" fontId="56" fillId="19" borderId="28" xfId="0" applyFont="1" applyFill="1" applyBorder="1" applyAlignment="1" applyProtection="1">
      <alignment horizontal="center" vertical="center" wrapText="1"/>
      <protection locked="0"/>
    </xf>
    <xf numFmtId="0" fontId="56" fillId="19" borderId="29" xfId="0" applyFont="1" applyFill="1" applyBorder="1" applyAlignment="1" applyProtection="1">
      <alignment horizontal="center" vertical="center" wrapText="1"/>
      <protection locked="0"/>
    </xf>
    <xf numFmtId="0" fontId="56" fillId="21" borderId="62" xfId="0" applyFont="1" applyFill="1" applyBorder="1" applyAlignment="1">
      <alignment horizontal="center" vertical="center" wrapText="1"/>
    </xf>
    <xf numFmtId="0" fontId="9" fillId="0" borderId="33" xfId="0" applyFont="1" applyBorder="1" applyAlignment="1">
      <alignment wrapText="1"/>
    </xf>
    <xf numFmtId="0" fontId="9" fillId="0" borderId="64" xfId="0" applyFont="1" applyBorder="1" applyAlignment="1">
      <alignment wrapText="1"/>
    </xf>
    <xf numFmtId="0" fontId="56" fillId="0" borderId="0" xfId="0" applyFont="1" applyAlignment="1">
      <alignment wrapText="1"/>
    </xf>
    <xf numFmtId="0" fontId="56" fillId="21" borderId="37" xfId="0" applyFont="1" applyFill="1" applyBorder="1" applyAlignment="1">
      <alignment horizontal="center" vertical="center"/>
    </xf>
    <xf numFmtId="0" fontId="9" fillId="0" borderId="63" xfId="0" applyFont="1" applyBorder="1" applyAlignment="1">
      <alignment horizontal="center" vertical="center"/>
    </xf>
    <xf numFmtId="0" fontId="42" fillId="21" borderId="65" xfId="0" applyFont="1" applyFill="1" applyBorder="1" applyAlignment="1">
      <alignment horizontal="left" vertical="center" wrapText="1"/>
    </xf>
    <xf numFmtId="0" fontId="42" fillId="0" borderId="56" xfId="0" applyFont="1" applyBorder="1" applyAlignment="1">
      <alignment horizontal="left" wrapText="1"/>
    </xf>
    <xf numFmtId="0" fontId="42" fillId="21" borderId="66" xfId="0" applyFont="1" applyFill="1" applyBorder="1" applyAlignment="1">
      <alignment horizontal="center" vertical="center"/>
    </xf>
    <xf numFmtId="0" fontId="42" fillId="0" borderId="11" xfId="0" applyFont="1" applyBorder="1" applyAlignment="1">
      <alignment horizontal="center"/>
    </xf>
    <xf numFmtId="0" fontId="42" fillId="21" borderId="66" xfId="0" applyFont="1" applyFill="1" applyBorder="1" applyAlignment="1">
      <alignment horizontal="left" vertical="center" wrapText="1"/>
    </xf>
    <xf numFmtId="0" fontId="42" fillId="0" borderId="11" xfId="0" applyFont="1" applyBorder="1" applyAlignment="1">
      <alignment horizontal="left" wrapText="1"/>
    </xf>
    <xf numFmtId="0" fontId="42" fillId="21" borderId="66" xfId="0" applyFont="1" applyFill="1" applyBorder="1" applyAlignment="1">
      <alignment horizontal="center" vertical="center" wrapText="1"/>
    </xf>
    <xf numFmtId="0" fontId="42" fillId="0" borderId="11" xfId="0" applyFont="1" applyBorder="1" applyAlignment="1">
      <alignment horizontal="center" wrapText="1"/>
    </xf>
    <xf numFmtId="14" fontId="42" fillId="21" borderId="66" xfId="0" applyNumberFormat="1" applyFont="1" applyFill="1" applyBorder="1" applyAlignment="1">
      <alignment horizontal="left" vertical="center" wrapText="1"/>
    </xf>
    <xf numFmtId="14" fontId="42" fillId="21" borderId="67" xfId="0" applyNumberFormat="1" applyFont="1" applyFill="1" applyBorder="1" applyAlignment="1">
      <alignment horizontal="center" vertical="center" wrapText="1"/>
    </xf>
    <xf numFmtId="0" fontId="42" fillId="0" borderId="58" xfId="0" applyFont="1" applyBorder="1" applyAlignment="1">
      <alignment horizontal="center" wrapText="1"/>
    </xf>
    <xf numFmtId="0" fontId="56" fillId="21" borderId="28" xfId="0" applyFont="1" applyFill="1" applyBorder="1" applyAlignment="1">
      <alignment horizontal="center" vertical="center" wrapText="1"/>
    </xf>
    <xf numFmtId="0" fontId="56" fillId="21" borderId="29" xfId="0" applyFont="1" applyFill="1" applyBorder="1" applyAlignment="1">
      <alignment horizontal="center" vertical="center" wrapText="1"/>
    </xf>
    <xf numFmtId="14" fontId="56" fillId="21" borderId="54" xfId="0" applyNumberFormat="1" applyFont="1" applyFill="1" applyBorder="1" applyAlignment="1">
      <alignment horizontal="center" vertical="center"/>
    </xf>
    <xf numFmtId="0" fontId="56" fillId="0" borderId="30" xfId="0" applyFont="1" applyBorder="1" applyAlignment="1">
      <alignment horizontal="center" vertical="center"/>
    </xf>
    <xf numFmtId="0" fontId="42" fillId="0" borderId="30" xfId="0" applyFont="1" applyBorder="1" applyAlignment="1">
      <alignment horizontal="center" vertical="center"/>
    </xf>
    <xf numFmtId="0" fontId="42" fillId="0" borderId="53" xfId="0" applyFont="1" applyBorder="1" applyAlignment="1">
      <alignment horizontal="center" vertical="center"/>
    </xf>
    <xf numFmtId="0" fontId="56" fillId="21" borderId="55" xfId="0" applyFont="1" applyFill="1" applyBorder="1" applyAlignment="1">
      <alignment vertical="center"/>
    </xf>
    <xf numFmtId="0" fontId="42" fillId="21" borderId="56" xfId="0" applyFont="1" applyFill="1" applyBorder="1" applyAlignment="1">
      <alignment vertical="center"/>
    </xf>
    <xf numFmtId="3" fontId="9" fillId="0" borderId="15" xfId="0" applyNumberFormat="1" applyFont="1" applyBorder="1" applyAlignment="1" applyProtection="1">
      <alignment horizontal="center" vertical="center" wrapText="1"/>
      <protection locked="0"/>
    </xf>
    <xf numFmtId="3" fontId="9" fillId="0" borderId="64" xfId="0" applyNumberFormat="1" applyFont="1" applyBorder="1" applyAlignment="1" applyProtection="1">
      <alignment horizontal="center" vertical="center" wrapText="1"/>
      <protection locked="0"/>
    </xf>
    <xf numFmtId="3" fontId="9" fillId="21" borderId="17" xfId="0" applyNumberFormat="1" applyFont="1" applyFill="1" applyBorder="1" applyAlignment="1">
      <alignment horizontal="center" vertical="center" wrapText="1"/>
    </xf>
    <xf numFmtId="3" fontId="9" fillId="21" borderId="11" xfId="0" applyNumberFormat="1" applyFont="1" applyFill="1" applyBorder="1" applyAlignment="1">
      <alignment horizontal="center" vertical="center" wrapText="1"/>
    </xf>
    <xf numFmtId="3" fontId="42" fillId="0" borderId="17" xfId="0" applyNumberFormat="1" applyFont="1" applyBorder="1" applyAlignment="1" applyProtection="1">
      <alignment horizontal="center" vertical="center"/>
      <protection locked="0"/>
    </xf>
    <xf numFmtId="3" fontId="42" fillId="0" borderId="11" xfId="0" applyNumberFormat="1" applyFont="1" applyBorder="1" applyAlignment="1" applyProtection="1">
      <alignment horizontal="center" vertical="center"/>
      <protection locked="0"/>
    </xf>
    <xf numFmtId="0" fontId="42" fillId="0" borderId="17" xfId="0" applyFont="1" applyBorder="1" applyAlignment="1" applyProtection="1">
      <alignment horizontal="center" vertical="center"/>
      <protection locked="0"/>
    </xf>
    <xf numFmtId="0" fontId="42" fillId="0" borderId="11" xfId="0" applyFont="1" applyBorder="1" applyAlignment="1" applyProtection="1">
      <alignment horizontal="center" vertical="center"/>
      <protection locked="0"/>
    </xf>
    <xf numFmtId="0" fontId="42" fillId="0" borderId="57" xfId="0" applyFont="1" applyBorder="1" applyAlignment="1" applyProtection="1">
      <alignment horizontal="center" vertical="center"/>
      <protection locked="0"/>
    </xf>
    <xf numFmtId="0" fontId="42" fillId="0" borderId="58" xfId="0" applyFont="1" applyBorder="1" applyAlignment="1" applyProtection="1">
      <alignment horizontal="center" vertical="center"/>
      <protection locked="0"/>
    </xf>
    <xf numFmtId="0" fontId="56" fillId="19" borderId="87" xfId="0" applyFont="1" applyFill="1" applyBorder="1" applyAlignment="1" applyProtection="1">
      <alignment horizontal="center" vertical="center" wrapText="1"/>
      <protection locked="0"/>
    </xf>
    <xf numFmtId="0" fontId="56" fillId="19" borderId="88" xfId="0" applyFont="1" applyFill="1" applyBorder="1" applyAlignment="1" applyProtection="1">
      <alignment horizontal="center" vertical="center" wrapText="1"/>
      <protection locked="0"/>
    </xf>
    <xf numFmtId="0" fontId="56" fillId="19" borderId="89" xfId="0" applyFont="1" applyFill="1" applyBorder="1" applyAlignment="1" applyProtection="1">
      <alignment horizontal="center" vertical="center" wrapText="1"/>
      <protection locked="0"/>
    </xf>
    <xf numFmtId="0" fontId="56" fillId="19" borderId="90" xfId="0" applyFont="1" applyFill="1" applyBorder="1" applyAlignment="1" applyProtection="1">
      <alignment horizontal="center" vertical="center" wrapText="1"/>
      <protection locked="0"/>
    </xf>
    <xf numFmtId="3" fontId="9" fillId="0" borderId="55" xfId="0" applyNumberFormat="1" applyFont="1" applyBorder="1" applyAlignment="1" applyProtection="1">
      <alignment horizontal="center" vertical="center" wrapText="1"/>
      <protection locked="0"/>
    </xf>
    <xf numFmtId="3" fontId="9" fillId="0" borderId="56" xfId="0" applyNumberFormat="1" applyFont="1" applyBorder="1" applyAlignment="1" applyProtection="1">
      <alignment horizontal="center" vertical="center" wrapText="1"/>
      <protection locked="0"/>
    </xf>
    <xf numFmtId="0" fontId="73" fillId="19" borderId="52" xfId="0" applyFont="1" applyFill="1" applyBorder="1" applyAlignment="1">
      <alignment horizontal="left" vertical="center" wrapText="1"/>
    </xf>
    <xf numFmtId="0" fontId="64" fillId="0" borderId="52" xfId="0" applyFont="1" applyBorder="1" applyAlignment="1">
      <alignment horizontal="left" vertical="center" wrapText="1"/>
    </xf>
    <xf numFmtId="0" fontId="64" fillId="0" borderId="0" xfId="0" applyFont="1" applyAlignment="1">
      <alignment horizontal="left"/>
    </xf>
    <xf numFmtId="0" fontId="42" fillId="19" borderId="29" xfId="0" applyFont="1" applyFill="1" applyBorder="1" applyAlignment="1" applyProtection="1">
      <alignment horizontal="center" vertical="center" wrapText="1"/>
      <protection locked="0"/>
    </xf>
    <xf numFmtId="0" fontId="56" fillId="19" borderId="20" xfId="0" applyFont="1" applyFill="1" applyBorder="1" applyAlignment="1" applyProtection="1">
      <alignment horizontal="center" vertical="center" wrapText="1"/>
      <protection locked="0"/>
    </xf>
    <xf numFmtId="0" fontId="42" fillId="19" borderId="23" xfId="0" applyFont="1" applyFill="1" applyBorder="1" applyAlignment="1" applyProtection="1">
      <alignment horizontal="center" vertical="center" wrapText="1"/>
      <protection locked="0"/>
    </xf>
    <xf numFmtId="0" fontId="57" fillId="0" borderId="0" xfId="0" applyFont="1" applyAlignment="1">
      <alignment wrapText="1"/>
    </xf>
    <xf numFmtId="0" fontId="90" fillId="0" borderId="0" xfId="0" applyFont="1" applyAlignment="1">
      <alignment wrapText="1"/>
    </xf>
    <xf numFmtId="0" fontId="9" fillId="21" borderId="37" xfId="0" applyFont="1" applyFill="1" applyBorder="1" applyAlignment="1">
      <alignment horizontal="center" vertical="center" wrapText="1"/>
    </xf>
    <xf numFmtId="0" fontId="9" fillId="21" borderId="38" xfId="0" applyFont="1" applyFill="1" applyBorder="1" applyAlignment="1">
      <alignment horizontal="center" vertical="center" wrapText="1"/>
    </xf>
    <xf numFmtId="14" fontId="9" fillId="21" borderId="10" xfId="0" applyNumberFormat="1" applyFont="1" applyFill="1" applyBorder="1" applyAlignment="1">
      <alignment horizontal="center" vertical="center" wrapText="1"/>
    </xf>
    <xf numFmtId="3" fontId="56" fillId="21" borderId="55" xfId="0" applyNumberFormat="1" applyFont="1" applyFill="1" applyBorder="1" applyAlignment="1">
      <alignment horizontal="center" vertical="center" wrapText="1"/>
    </xf>
    <xf numFmtId="3" fontId="56" fillId="21" borderId="56" xfId="0" applyNumberFormat="1" applyFont="1" applyFill="1" applyBorder="1" applyAlignment="1">
      <alignment horizontal="center" vertical="center" wrapText="1"/>
    </xf>
    <xf numFmtId="3" fontId="9" fillId="0" borderId="79" xfId="0" applyNumberFormat="1" applyFont="1" applyBorder="1" applyAlignment="1" applyProtection="1">
      <alignment horizontal="center" vertical="center" wrapText="1"/>
      <protection locked="0"/>
    </xf>
    <xf numFmtId="3" fontId="9" fillId="0" borderId="86" xfId="0" applyNumberFormat="1" applyFont="1" applyBorder="1" applyAlignment="1" applyProtection="1">
      <alignment horizontal="center" vertical="center" wrapText="1"/>
      <protection locked="0"/>
    </xf>
    <xf numFmtId="0" fontId="73" fillId="21" borderId="55" xfId="0" applyFont="1" applyFill="1" applyBorder="1" applyAlignment="1" applyProtection="1">
      <alignment horizontal="center" vertical="center" wrapText="1"/>
      <protection locked="0"/>
    </xf>
    <xf numFmtId="0" fontId="73" fillId="21" borderId="56" xfId="0" applyFont="1" applyFill="1" applyBorder="1" applyAlignment="1" applyProtection="1">
      <alignment horizontal="center" vertical="center" wrapText="1"/>
      <protection locked="0"/>
    </xf>
    <xf numFmtId="3" fontId="56" fillId="21" borderId="17" xfId="0" applyNumberFormat="1" applyFont="1" applyFill="1" applyBorder="1" applyAlignment="1">
      <alignment horizontal="center" vertical="center"/>
    </xf>
    <xf numFmtId="3" fontId="56" fillId="21" borderId="11" xfId="0" applyNumberFormat="1" applyFont="1" applyFill="1" applyBorder="1" applyAlignment="1">
      <alignment horizontal="center" vertical="center"/>
    </xf>
    <xf numFmtId="3" fontId="56" fillId="21" borderId="57" xfId="0" applyNumberFormat="1" applyFont="1" applyFill="1" applyBorder="1" applyAlignment="1">
      <alignment horizontal="center" vertical="center"/>
    </xf>
    <xf numFmtId="0" fontId="56" fillId="21" borderId="58" xfId="0" applyFont="1" applyFill="1" applyBorder="1" applyAlignment="1">
      <alignment horizontal="center" vertical="center"/>
    </xf>
    <xf numFmtId="0" fontId="9" fillId="21" borderId="29" xfId="0" applyFont="1" applyFill="1" applyBorder="1" applyAlignment="1">
      <alignment horizontal="left" vertical="center" wrapText="1"/>
    </xf>
    <xf numFmtId="0" fontId="9" fillId="21" borderId="63" xfId="0" applyFont="1" applyFill="1" applyBorder="1" applyAlignment="1">
      <alignment horizontal="center" vertical="center" wrapText="1"/>
    </xf>
    <xf numFmtId="0" fontId="9" fillId="21" borderId="84" xfId="0" applyFont="1" applyFill="1" applyBorder="1" applyAlignment="1">
      <alignment horizontal="center" vertical="center" wrapText="1"/>
    </xf>
    <xf numFmtId="3" fontId="9" fillId="0" borderId="33" xfId="0" applyNumberFormat="1" applyFont="1" applyBorder="1" applyAlignment="1" applyProtection="1">
      <alignment horizontal="center" vertical="center" wrapText="1"/>
      <protection locked="0"/>
    </xf>
    <xf numFmtId="3" fontId="9" fillId="0" borderId="13" xfId="0" applyNumberFormat="1" applyFont="1" applyBorder="1" applyAlignment="1" applyProtection="1">
      <alignment horizontal="center" vertical="center" wrapText="1"/>
      <protection locked="0"/>
    </xf>
    <xf numFmtId="3" fontId="9" fillId="0" borderId="85" xfId="0" applyNumberFormat="1" applyFont="1" applyBorder="1" applyAlignment="1" applyProtection="1">
      <alignment horizontal="center" vertical="center" wrapText="1"/>
      <protection locked="0"/>
    </xf>
    <xf numFmtId="3" fontId="9" fillId="0" borderId="71" xfId="0" applyNumberFormat="1" applyFont="1" applyBorder="1" applyAlignment="1" applyProtection="1">
      <alignment horizontal="center" vertical="center" wrapText="1"/>
      <protection locked="0"/>
    </xf>
    <xf numFmtId="3" fontId="42" fillId="0" borderId="55" xfId="0" applyNumberFormat="1" applyFont="1" applyBorder="1" applyAlignment="1" applyProtection="1">
      <alignment horizontal="center" vertical="center"/>
      <protection locked="0"/>
    </xf>
    <xf numFmtId="3" fontId="42" fillId="0" borderId="56" xfId="0" applyNumberFormat="1" applyFont="1" applyBorder="1" applyAlignment="1" applyProtection="1">
      <alignment horizontal="center" vertical="center"/>
      <protection locked="0"/>
    </xf>
    <xf numFmtId="0" fontId="73" fillId="0" borderId="0" xfId="0" applyFont="1" applyAlignment="1">
      <alignment horizontal="left" wrapText="1"/>
    </xf>
    <xf numFmtId="0" fontId="73" fillId="0" borderId="52" xfId="0" applyFont="1" applyBorder="1" applyAlignment="1">
      <alignment horizontal="left" wrapText="1"/>
    </xf>
    <xf numFmtId="0" fontId="56" fillId="19" borderId="23" xfId="0" applyFont="1" applyFill="1" applyBorder="1" applyAlignment="1" applyProtection="1">
      <alignment horizontal="center" vertical="center" wrapText="1"/>
      <protection locked="0"/>
    </xf>
    <xf numFmtId="3" fontId="42" fillId="0" borderId="57" xfId="0" applyNumberFormat="1" applyFont="1" applyBorder="1" applyAlignment="1" applyProtection="1">
      <alignment horizontal="center" vertical="center"/>
      <protection locked="0"/>
    </xf>
    <xf numFmtId="3" fontId="42" fillId="0" borderId="58" xfId="0" applyNumberFormat="1" applyFont="1" applyBorder="1" applyAlignment="1" applyProtection="1">
      <alignment horizontal="center" vertical="center"/>
      <protection locked="0"/>
    </xf>
    <xf numFmtId="0" fontId="56" fillId="19" borderId="55" xfId="0" applyFont="1" applyFill="1" applyBorder="1" applyAlignment="1" applyProtection="1">
      <alignment horizontal="center" vertical="center" wrapText="1"/>
      <protection locked="0"/>
    </xf>
    <xf numFmtId="0" fontId="56" fillId="19" borderId="56" xfId="0" applyFont="1" applyFill="1" applyBorder="1" applyAlignment="1" applyProtection="1">
      <alignment horizontal="center" vertical="center" wrapText="1"/>
      <protection locked="0"/>
    </xf>
    <xf numFmtId="14" fontId="42" fillId="21" borderId="17" xfId="0" applyNumberFormat="1" applyFont="1" applyFill="1" applyBorder="1" applyAlignment="1">
      <alignment horizontal="left" vertical="center"/>
    </xf>
    <xf numFmtId="0" fontId="42" fillId="21" borderId="11" xfId="0" applyFont="1" applyFill="1" applyBorder="1" applyAlignment="1">
      <alignment horizontal="left" vertical="center"/>
    </xf>
    <xf numFmtId="0" fontId="42" fillId="21" borderId="17" xfId="0" applyFont="1" applyFill="1" applyBorder="1" applyAlignment="1">
      <alignment horizontal="left" wrapText="1"/>
    </xf>
    <xf numFmtId="0" fontId="42" fillId="21" borderId="11" xfId="0" applyFont="1" applyFill="1" applyBorder="1" applyAlignment="1">
      <alignment horizontal="left" wrapText="1"/>
    </xf>
    <xf numFmtId="0" fontId="42" fillId="21" borderId="57" xfId="0" applyFont="1" applyFill="1" applyBorder="1" applyAlignment="1">
      <alignment horizontal="left" wrapText="1"/>
    </xf>
    <xf numFmtId="0" fontId="42" fillId="21" borderId="58" xfId="0" applyFont="1" applyFill="1" applyBorder="1" applyAlignment="1">
      <alignment horizontal="left" wrapText="1"/>
    </xf>
    <xf numFmtId="10" fontId="9" fillId="21" borderId="17" xfId="0" applyNumberFormat="1" applyFont="1" applyFill="1" applyBorder="1" applyAlignment="1">
      <alignment horizontal="center" vertical="center" wrapText="1"/>
    </xf>
    <xf numFmtId="10" fontId="9" fillId="21" borderId="11" xfId="0" applyNumberFormat="1" applyFont="1" applyFill="1" applyBorder="1" applyAlignment="1">
      <alignment horizontal="center" vertical="center" wrapText="1"/>
    </xf>
    <xf numFmtId="3" fontId="9" fillId="21" borderId="57" xfId="0" applyNumberFormat="1" applyFont="1" applyFill="1" applyBorder="1" applyAlignment="1">
      <alignment horizontal="center" vertical="center" wrapText="1"/>
    </xf>
    <xf numFmtId="3" fontId="9" fillId="21" borderId="58" xfId="0" applyNumberFormat="1" applyFont="1" applyFill="1" applyBorder="1" applyAlignment="1">
      <alignment horizontal="center" vertical="center" wrapText="1"/>
    </xf>
    <xf numFmtId="0" fontId="92" fillId="0" borderId="0" xfId="0" applyFont="1" applyAlignment="1">
      <alignment horizontal="left" vertical="center" wrapText="1"/>
    </xf>
    <xf numFmtId="3" fontId="56" fillId="21" borderId="57" xfId="0" applyNumberFormat="1" applyFont="1" applyFill="1" applyBorder="1" applyAlignment="1">
      <alignment horizontal="center" vertical="center" wrapText="1"/>
    </xf>
    <xf numFmtId="3" fontId="56" fillId="21" borderId="58" xfId="0" applyNumberFormat="1" applyFont="1" applyFill="1" applyBorder="1" applyAlignment="1">
      <alignment horizontal="center" vertical="center" wrapText="1"/>
    </xf>
    <xf numFmtId="0" fontId="73" fillId="19" borderId="0" xfId="0" applyFont="1" applyFill="1" applyAlignment="1">
      <alignment horizontal="left" vertical="center" wrapText="1"/>
    </xf>
    <xf numFmtId="3" fontId="56" fillId="21" borderId="17" xfId="0" applyNumberFormat="1" applyFont="1" applyFill="1" applyBorder="1" applyAlignment="1">
      <alignment horizontal="center" vertical="center" wrapText="1"/>
    </xf>
    <xf numFmtId="3" fontId="56" fillId="21" borderId="11" xfId="0" applyNumberFormat="1" applyFont="1" applyFill="1" applyBorder="1" applyAlignment="1">
      <alignment horizontal="center" vertical="center" wrapText="1"/>
    </xf>
    <xf numFmtId="0" fontId="18" fillId="0" borderId="0" xfId="0" applyFont="1" applyAlignment="1">
      <alignment horizontal="left" vertical="center" wrapText="1"/>
    </xf>
    <xf numFmtId="0" fontId="57" fillId="0" borderId="0" xfId="0" applyFont="1" applyAlignment="1">
      <alignment horizontal="center" vertical="center" wrapText="1"/>
    </xf>
    <xf numFmtId="0" fontId="57" fillId="0" borderId="0" xfId="0" applyFont="1" applyAlignment="1">
      <alignment horizontal="center" wrapText="1"/>
    </xf>
    <xf numFmtId="0" fontId="9" fillId="0" borderId="0" xfId="0" applyFont="1" applyAlignment="1">
      <alignment horizontal="center" vertical="center" wrapText="1"/>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xf>
    <xf numFmtId="0" fontId="65" fillId="0" borderId="30" xfId="0" applyFont="1" applyBorder="1" applyAlignment="1">
      <alignment vertical="center" wrapText="1"/>
    </xf>
    <xf numFmtId="0" fontId="65" fillId="0" borderId="0" xfId="0" applyFont="1" applyAlignment="1">
      <alignment horizontal="center" vertical="center" wrapText="1"/>
    </xf>
    <xf numFmtId="16" fontId="65" fillId="0" borderId="0" xfId="0" applyNumberFormat="1" applyFont="1" applyAlignment="1">
      <alignment horizontal="center" vertical="center" wrapText="1"/>
    </xf>
    <xf numFmtId="0" fontId="65" fillId="0" borderId="0" xfId="0" applyFont="1" applyAlignment="1">
      <alignment vertical="center" wrapText="1"/>
    </xf>
    <xf numFmtId="0" fontId="64" fillId="0" borderId="0" xfId="0" applyFont="1" applyAlignment="1">
      <alignment vertical="center" wrapText="1"/>
    </xf>
    <xf numFmtId="0" fontId="91" fillId="19" borderId="0" xfId="0" applyFont="1" applyFill="1" applyAlignment="1">
      <alignment horizontal="center" vertical="center" wrapText="1"/>
    </xf>
    <xf numFmtId="0" fontId="91" fillId="19" borderId="10" xfId="0" applyFont="1" applyFill="1" applyBorder="1" applyAlignment="1" applyProtection="1">
      <alignment horizontal="center" vertical="center" wrapText="1"/>
      <protection locked="0"/>
    </xf>
    <xf numFmtId="0" fontId="91" fillId="19" borderId="43" xfId="0" applyFont="1" applyFill="1" applyBorder="1" applyAlignment="1" applyProtection="1">
      <alignment horizontal="center" vertical="center" wrapText="1"/>
      <protection locked="0"/>
    </xf>
    <xf numFmtId="0" fontId="91" fillId="21" borderId="27" xfId="0" applyFont="1" applyFill="1" applyBorder="1" applyAlignment="1">
      <alignment horizontal="left" vertical="center" wrapText="1"/>
    </xf>
    <xf numFmtId="0" fontId="91" fillId="21" borderId="10" xfId="0" applyFont="1" applyFill="1" applyBorder="1" applyAlignment="1">
      <alignment horizontal="left" vertical="center" wrapText="1"/>
    </xf>
    <xf numFmtId="9" fontId="92" fillId="19" borderId="17" xfId="0" applyNumberFormat="1" applyFont="1" applyFill="1" applyBorder="1" applyAlignment="1" applyProtection="1">
      <alignment horizontal="center" vertical="center" wrapText="1"/>
      <protection locked="0"/>
    </xf>
    <xf numFmtId="9" fontId="92" fillId="19" borderId="12" xfId="0" applyNumberFormat="1" applyFont="1" applyFill="1" applyBorder="1" applyAlignment="1" applyProtection="1">
      <alignment horizontal="center" vertical="center" wrapText="1"/>
      <protection locked="0"/>
    </xf>
    <xf numFmtId="9" fontId="92" fillId="19" borderId="11" xfId="0" applyNumberFormat="1" applyFont="1" applyFill="1" applyBorder="1" applyAlignment="1" applyProtection="1">
      <alignment horizontal="center" vertical="center" wrapText="1"/>
      <protection locked="0"/>
    </xf>
    <xf numFmtId="0" fontId="91" fillId="21" borderId="66" xfId="0" applyFont="1" applyFill="1" applyBorder="1" applyAlignment="1">
      <alignment horizontal="left" vertical="center" wrapText="1"/>
    </xf>
    <xf numFmtId="0" fontId="91" fillId="21" borderId="12" xfId="0" applyFont="1" applyFill="1" applyBorder="1" applyAlignment="1">
      <alignment horizontal="left" vertical="center" wrapText="1"/>
    </xf>
    <xf numFmtId="0" fontId="91" fillId="21" borderId="11" xfId="0" applyFont="1" applyFill="1" applyBorder="1" applyAlignment="1">
      <alignment horizontal="left" vertical="center" wrapText="1"/>
    </xf>
    <xf numFmtId="0" fontId="91" fillId="19" borderId="17" xfId="0" applyFont="1" applyFill="1" applyBorder="1" applyAlignment="1" applyProtection="1">
      <alignment horizontal="center" vertical="center" wrapText="1"/>
      <protection locked="0"/>
    </xf>
    <xf numFmtId="0" fontId="91" fillId="19" borderId="69" xfId="0" applyFont="1" applyFill="1" applyBorder="1" applyAlignment="1" applyProtection="1">
      <alignment horizontal="center" vertical="center" wrapText="1"/>
      <protection locked="0"/>
    </xf>
    <xf numFmtId="0" fontId="91" fillId="21" borderId="67" xfId="0" applyFont="1" applyFill="1" applyBorder="1" applyAlignment="1">
      <alignment horizontal="left" vertical="center" wrapText="1"/>
    </xf>
    <xf numFmtId="0" fontId="91" fillId="21" borderId="22" xfId="0" applyFont="1" applyFill="1" applyBorder="1" applyAlignment="1">
      <alignment horizontal="left" vertical="center" wrapText="1"/>
    </xf>
    <xf numFmtId="0" fontId="91" fillId="21" borderId="58" xfId="0" applyFont="1" applyFill="1" applyBorder="1" applyAlignment="1">
      <alignment horizontal="left" vertical="center" wrapText="1"/>
    </xf>
    <xf numFmtId="0" fontId="91" fillId="21" borderId="67" xfId="0" applyFont="1" applyFill="1" applyBorder="1" applyAlignment="1">
      <alignment horizontal="center" vertical="center" wrapText="1"/>
    </xf>
    <xf numFmtId="0" fontId="91" fillId="21" borderId="22" xfId="0" applyFont="1" applyFill="1" applyBorder="1" applyAlignment="1">
      <alignment horizontal="center" vertical="center" wrapText="1"/>
    </xf>
    <xf numFmtId="0" fontId="91" fillId="21" borderId="58" xfId="0" applyFont="1" applyFill="1" applyBorder="1" applyAlignment="1">
      <alignment horizontal="center" vertical="center" wrapText="1"/>
    </xf>
    <xf numFmtId="0" fontId="91" fillId="19" borderId="57" xfId="0" applyFont="1" applyFill="1" applyBorder="1" applyAlignment="1" applyProtection="1">
      <alignment horizontal="center" vertical="center" wrapText="1"/>
      <protection locked="0"/>
    </xf>
    <xf numFmtId="0" fontId="91" fillId="19" borderId="22" xfId="0" applyFont="1" applyFill="1" applyBorder="1" applyAlignment="1" applyProtection="1">
      <alignment horizontal="center" vertical="center" wrapText="1"/>
      <protection locked="0"/>
    </xf>
    <xf numFmtId="0" fontId="91" fillId="19" borderId="70" xfId="0" applyFont="1" applyFill="1" applyBorder="1" applyAlignment="1" applyProtection="1">
      <alignment horizontal="center" vertical="center" wrapText="1"/>
      <protection locked="0"/>
    </xf>
    <xf numFmtId="0" fontId="57" fillId="21" borderId="60" xfId="0" applyFont="1" applyFill="1" applyBorder="1" applyAlignment="1" applyProtection="1">
      <alignment horizontal="center" vertical="center" wrapText="1"/>
      <protection locked="0"/>
    </xf>
    <xf numFmtId="0" fontId="57" fillId="21" borderId="60" xfId="0" applyFont="1" applyFill="1" applyBorder="1" applyAlignment="1">
      <alignment horizontal="center" vertical="center" wrapText="1"/>
    </xf>
    <xf numFmtId="0" fontId="91" fillId="19" borderId="12" xfId="0" applyFont="1" applyFill="1" applyBorder="1" applyAlignment="1" applyProtection="1">
      <alignment horizontal="center" vertical="center" wrapText="1"/>
      <protection locked="0"/>
    </xf>
    <xf numFmtId="0" fontId="87" fillId="21" borderId="81" xfId="0" applyFont="1" applyFill="1" applyBorder="1" applyAlignment="1">
      <alignment horizontal="center" vertical="center" wrapText="1"/>
    </xf>
    <xf numFmtId="0" fontId="87" fillId="21" borderId="62" xfId="0" applyFont="1" applyFill="1" applyBorder="1" applyAlignment="1">
      <alignment horizontal="center" vertical="center" wrapText="1"/>
    </xf>
    <xf numFmtId="0" fontId="87" fillId="21" borderId="82" xfId="0" applyFont="1" applyFill="1" applyBorder="1" applyAlignment="1">
      <alignment horizontal="center" vertical="center" wrapText="1"/>
    </xf>
    <xf numFmtId="0" fontId="91" fillId="21" borderId="66" xfId="0" applyFont="1" applyFill="1" applyBorder="1" applyAlignment="1">
      <alignment horizontal="center" vertical="center" wrapText="1"/>
    </xf>
    <xf numFmtId="0" fontId="91" fillId="0" borderId="12" xfId="0" applyFont="1" applyBorder="1" applyAlignment="1">
      <alignment horizontal="center" vertical="center" wrapText="1"/>
    </xf>
    <xf numFmtId="0" fontId="91" fillId="0" borderId="11" xfId="0" applyFont="1" applyBorder="1" applyAlignment="1">
      <alignment horizontal="center" vertical="center" wrapText="1"/>
    </xf>
    <xf numFmtId="10" fontId="91" fillId="19" borderId="17" xfId="0" applyNumberFormat="1" applyFont="1" applyFill="1" applyBorder="1" applyAlignment="1" applyProtection="1">
      <alignment horizontal="center" vertical="center" wrapText="1"/>
      <protection locked="0"/>
    </xf>
    <xf numFmtId="10" fontId="91" fillId="19" borderId="12" xfId="0" applyNumberFormat="1" applyFont="1" applyFill="1" applyBorder="1" applyAlignment="1" applyProtection="1">
      <alignment horizontal="center" vertical="center" wrapText="1"/>
      <protection locked="0"/>
    </xf>
    <xf numFmtId="10" fontId="91" fillId="19" borderId="69" xfId="0" applyNumberFormat="1" applyFont="1" applyFill="1" applyBorder="1" applyAlignment="1" applyProtection="1">
      <alignment horizontal="center" vertical="center" wrapText="1"/>
      <protection locked="0"/>
    </xf>
    <xf numFmtId="0" fontId="91" fillId="21" borderId="12" xfId="0" applyFont="1" applyFill="1" applyBorder="1" applyAlignment="1">
      <alignment horizontal="center" vertical="center" wrapText="1"/>
    </xf>
    <xf numFmtId="0" fontId="91" fillId="21" borderId="11" xfId="0" applyFont="1" applyFill="1" applyBorder="1" applyAlignment="1">
      <alignment horizontal="center" vertical="center" wrapText="1"/>
    </xf>
    <xf numFmtId="2" fontId="92" fillId="0" borderId="17" xfId="0" applyNumberFormat="1" applyFont="1" applyBorder="1" applyAlignment="1" applyProtection="1">
      <alignment horizontal="center" vertical="center" wrapText="1"/>
      <protection locked="0"/>
    </xf>
    <xf numFmtId="2" fontId="92" fillId="0" borderId="12" xfId="0" applyNumberFormat="1" applyFont="1" applyBorder="1" applyAlignment="1">
      <alignment horizontal="center" vertical="center" wrapText="1"/>
    </xf>
    <xf numFmtId="2" fontId="92" fillId="0" borderId="69" xfId="0" applyNumberFormat="1" applyFont="1" applyBorder="1" applyAlignment="1">
      <alignment horizontal="center" vertical="center" wrapText="1"/>
    </xf>
    <xf numFmtId="4" fontId="57" fillId="19" borderId="28" xfId="0" applyNumberFormat="1" applyFont="1" applyFill="1" applyBorder="1" applyAlignment="1" applyProtection="1">
      <alignment horizontal="center" vertical="center" wrapText="1"/>
      <protection locked="0"/>
    </xf>
    <xf numFmtId="4" fontId="57" fillId="0" borderId="28" xfId="0" applyNumberFormat="1" applyFont="1" applyBorder="1" applyAlignment="1">
      <alignment horizontal="center" vertical="center" wrapText="1"/>
    </xf>
    <xf numFmtId="3" fontId="91" fillId="19" borderId="10" xfId="0" applyNumberFormat="1" applyFont="1" applyFill="1" applyBorder="1" applyAlignment="1">
      <alignment horizontal="center" vertical="center" wrapText="1"/>
    </xf>
    <xf numFmtId="0" fontId="91" fillId="19" borderId="10" xfId="0" applyFont="1" applyFill="1" applyBorder="1" applyAlignment="1">
      <alignment horizontal="center" vertical="center" wrapText="1"/>
    </xf>
    <xf numFmtId="0" fontId="91" fillId="19" borderId="43" xfId="0" applyFont="1" applyFill="1" applyBorder="1" applyAlignment="1">
      <alignment horizontal="center" vertical="center" wrapText="1"/>
    </xf>
    <xf numFmtId="0" fontId="92" fillId="19" borderId="10" xfId="0" applyFont="1" applyFill="1" applyBorder="1" applyAlignment="1" applyProtection="1">
      <alignment horizontal="center" vertical="center" wrapText="1"/>
      <protection locked="0"/>
    </xf>
    <xf numFmtId="3" fontId="91" fillId="19" borderId="10" xfId="0" applyNumberFormat="1" applyFont="1" applyFill="1" applyBorder="1" applyAlignment="1" applyProtection="1">
      <alignment horizontal="center" vertical="center" wrapText="1"/>
      <protection locked="0"/>
    </xf>
    <xf numFmtId="0" fontId="91" fillId="21" borderId="73" xfId="0" applyFont="1" applyFill="1" applyBorder="1" applyAlignment="1">
      <alignment horizontal="left" vertical="center" wrapText="1"/>
    </xf>
    <xf numFmtId="0" fontId="91" fillId="21" borderId="32" xfId="0" applyFont="1" applyFill="1" applyBorder="1" applyAlignment="1">
      <alignment horizontal="left" vertical="center" wrapText="1"/>
    </xf>
    <xf numFmtId="0" fontId="91" fillId="21" borderId="16" xfId="0" applyFont="1" applyFill="1" applyBorder="1" applyAlignment="1">
      <alignment horizontal="left" vertical="center" wrapText="1"/>
    </xf>
    <xf numFmtId="0" fontId="91" fillId="21" borderId="30" xfId="0" applyFont="1" applyFill="1" applyBorder="1" applyAlignment="1">
      <alignment horizontal="left" vertical="center" wrapText="1"/>
    </xf>
    <xf numFmtId="0" fontId="91" fillId="21" borderId="0" xfId="0" applyFont="1" applyFill="1" applyAlignment="1">
      <alignment horizontal="left" vertical="center" wrapText="1"/>
    </xf>
    <xf numFmtId="0" fontId="91" fillId="21" borderId="83" xfId="0" applyFont="1" applyFill="1" applyBorder="1" applyAlignment="1">
      <alignment horizontal="left" vertical="center" wrapText="1"/>
    </xf>
    <xf numFmtId="0" fontId="91" fillId="21" borderId="72" xfId="0" applyFont="1" applyFill="1" applyBorder="1" applyAlignment="1">
      <alignment horizontal="left" vertical="center" wrapText="1"/>
    </xf>
    <xf numFmtId="0" fontId="91" fillId="21" borderId="36" xfId="0" applyFont="1" applyFill="1" applyBorder="1" applyAlignment="1">
      <alignment horizontal="left" vertical="center" wrapText="1"/>
    </xf>
    <xf numFmtId="0" fontId="91" fillId="21" borderId="14" xfId="0" applyFont="1" applyFill="1" applyBorder="1" applyAlignment="1">
      <alignment horizontal="left" vertical="center" wrapText="1"/>
    </xf>
    <xf numFmtId="0" fontId="91" fillId="21" borderId="18" xfId="0" applyFont="1" applyFill="1" applyBorder="1" applyAlignment="1">
      <alignment horizontal="center" vertical="center" wrapText="1"/>
    </xf>
    <xf numFmtId="0" fontId="91" fillId="0" borderId="28" xfId="0" applyFont="1" applyBorder="1" applyAlignment="1">
      <alignment horizontal="center" vertical="center" wrapText="1"/>
    </xf>
    <xf numFmtId="0" fontId="91" fillId="0" borderId="27" xfId="0" applyFont="1" applyBorder="1" applyAlignment="1">
      <alignment horizontal="center" vertical="center" wrapText="1"/>
    </xf>
    <xf numFmtId="0" fontId="91" fillId="0" borderId="10" xfId="0" applyFont="1" applyBorder="1" applyAlignment="1">
      <alignment horizontal="center" vertical="center" wrapText="1"/>
    </xf>
    <xf numFmtId="0" fontId="92" fillId="21" borderId="57" xfId="0" applyFont="1" applyFill="1" applyBorder="1" applyAlignment="1">
      <alignment horizontal="center" vertical="center" wrapText="1"/>
    </xf>
    <xf numFmtId="0" fontId="92" fillId="21" borderId="22" xfId="0" applyFont="1" applyFill="1" applyBorder="1" applyAlignment="1">
      <alignment horizontal="center" vertical="center" wrapText="1"/>
    </xf>
    <xf numFmtId="0" fontId="92" fillId="21" borderId="58" xfId="0" applyFont="1" applyFill="1" applyBorder="1" applyAlignment="1">
      <alignment horizontal="center" vertical="center" wrapText="1"/>
    </xf>
    <xf numFmtId="164" fontId="92" fillId="21" borderId="17" xfId="0" applyNumberFormat="1" applyFont="1" applyFill="1" applyBorder="1" applyAlignment="1">
      <alignment horizontal="center" vertical="center" wrapText="1"/>
    </xf>
    <xf numFmtId="164" fontId="92" fillId="21" borderId="12" xfId="0" applyNumberFormat="1" applyFont="1" applyFill="1" applyBorder="1" applyAlignment="1">
      <alignment horizontal="center" vertical="center" wrapText="1"/>
    </xf>
    <xf numFmtId="164" fontId="92" fillId="21" borderId="11" xfId="0" applyNumberFormat="1" applyFont="1" applyFill="1" applyBorder="1" applyAlignment="1">
      <alignment horizontal="center" vertical="center" wrapText="1"/>
    </xf>
    <xf numFmtId="9" fontId="92" fillId="21" borderId="57" xfId="0" applyNumberFormat="1" applyFont="1" applyFill="1" applyBorder="1" applyAlignment="1">
      <alignment horizontal="center" vertical="center" wrapText="1"/>
    </xf>
    <xf numFmtId="9" fontId="92" fillId="21" borderId="22" xfId="0" applyNumberFormat="1" applyFont="1" applyFill="1" applyBorder="1" applyAlignment="1">
      <alignment horizontal="center" vertical="center" wrapText="1"/>
    </xf>
    <xf numFmtId="9" fontId="92" fillId="21" borderId="70" xfId="0" applyNumberFormat="1" applyFont="1" applyFill="1" applyBorder="1" applyAlignment="1">
      <alignment horizontal="center" vertical="center" wrapText="1"/>
    </xf>
    <xf numFmtId="4" fontId="92" fillId="21" borderId="17" xfId="0" applyNumberFormat="1" applyFont="1" applyFill="1" applyBorder="1" applyAlignment="1">
      <alignment horizontal="center" vertical="center" wrapText="1"/>
    </xf>
    <xf numFmtId="4" fontId="92" fillId="21" borderId="11" xfId="0" applyNumberFormat="1" applyFont="1" applyFill="1" applyBorder="1" applyAlignment="1">
      <alignment horizontal="center" vertical="center" wrapText="1"/>
    </xf>
    <xf numFmtId="0" fontId="92" fillId="21" borderId="17" xfId="0" applyFont="1" applyFill="1" applyBorder="1" applyAlignment="1">
      <alignment horizontal="center" vertical="center" wrapText="1"/>
    </xf>
    <xf numFmtId="0" fontId="92" fillId="21" borderId="12" xfId="0" applyFont="1" applyFill="1" applyBorder="1" applyAlignment="1">
      <alignment horizontal="center" vertical="center" wrapText="1"/>
    </xf>
    <xf numFmtId="0" fontId="92" fillId="21" borderId="11" xfId="0" applyFont="1" applyFill="1" applyBorder="1" applyAlignment="1">
      <alignment horizontal="center" vertical="center" wrapText="1"/>
    </xf>
    <xf numFmtId="0" fontId="91" fillId="21" borderId="65" xfId="0" applyFont="1" applyFill="1" applyBorder="1" applyAlignment="1">
      <alignment horizontal="left" vertical="center" wrapText="1"/>
    </xf>
    <xf numFmtId="0" fontId="91" fillId="21" borderId="19" xfId="0" applyFont="1" applyFill="1" applyBorder="1" applyAlignment="1">
      <alignment horizontal="left" vertical="center" wrapText="1"/>
    </xf>
    <xf numFmtId="0" fontId="91" fillId="21" borderId="56" xfId="0" applyFont="1" applyFill="1" applyBorder="1" applyAlignment="1">
      <alignment horizontal="left" vertical="center" wrapText="1"/>
    </xf>
    <xf numFmtId="4" fontId="92" fillId="21" borderId="28" xfId="0" applyNumberFormat="1" applyFont="1" applyFill="1" applyBorder="1" applyAlignment="1">
      <alignment horizontal="center" vertical="center" wrapText="1"/>
    </xf>
    <xf numFmtId="0" fontId="92" fillId="21" borderId="28" xfId="0" applyFont="1" applyFill="1" applyBorder="1" applyAlignment="1">
      <alignment horizontal="center" vertical="center" wrapText="1"/>
    </xf>
    <xf numFmtId="0" fontId="92" fillId="21" borderId="20" xfId="0" applyFont="1" applyFill="1" applyBorder="1" applyAlignment="1">
      <alignment horizontal="center" vertical="center" wrapText="1"/>
    </xf>
    <xf numFmtId="4" fontId="92" fillId="21" borderId="13" xfId="0" applyNumberFormat="1" applyFont="1" applyFill="1" applyBorder="1" applyAlignment="1">
      <alignment horizontal="center" vertical="center" wrapText="1"/>
    </xf>
    <xf numFmtId="0" fontId="92" fillId="21" borderId="13" xfId="0" applyFont="1" applyFill="1" applyBorder="1" applyAlignment="1">
      <alignment horizontal="center" vertical="center" wrapText="1"/>
    </xf>
    <xf numFmtId="0" fontId="92" fillId="21" borderId="71" xfId="0" applyFont="1" applyFill="1" applyBorder="1" applyAlignment="1">
      <alignment horizontal="center" vertical="center" wrapText="1"/>
    </xf>
    <xf numFmtId="0" fontId="92" fillId="19" borderId="43" xfId="0" applyFont="1" applyFill="1" applyBorder="1" applyAlignment="1" applyProtection="1">
      <alignment horizontal="center" vertical="center" wrapText="1"/>
      <protection locked="0"/>
    </xf>
    <xf numFmtId="0" fontId="57" fillId="19" borderId="15" xfId="0" applyFont="1" applyFill="1" applyBorder="1" applyAlignment="1" applyProtection="1">
      <alignment horizontal="center" vertical="center" wrapText="1"/>
      <protection locked="0"/>
    </xf>
    <xf numFmtId="0" fontId="57" fillId="0" borderId="15" xfId="0" applyFont="1" applyBorder="1" applyAlignment="1">
      <alignment horizontal="center" vertical="center" wrapText="1"/>
    </xf>
    <xf numFmtId="0" fontId="91" fillId="21" borderId="27" xfId="0" applyFont="1" applyFill="1" applyBorder="1" applyAlignment="1">
      <alignment horizontal="center" vertical="center" wrapText="1"/>
    </xf>
    <xf numFmtId="0" fontId="91" fillId="0" borderId="21" xfId="0" applyFont="1" applyBorder="1" applyAlignment="1">
      <alignment horizontal="center" vertical="center" wrapText="1"/>
    </xf>
    <xf numFmtId="0" fontId="91" fillId="0" borderId="29" xfId="0" applyFont="1" applyBorder="1" applyAlignment="1">
      <alignment horizontal="center" vertical="center" wrapText="1"/>
    </xf>
    <xf numFmtId="0" fontId="91" fillId="0" borderId="10" xfId="0" applyFont="1" applyBorder="1" applyAlignment="1" applyProtection="1">
      <alignment horizontal="center" vertical="center" wrapText="1"/>
      <protection locked="0"/>
    </xf>
    <xf numFmtId="10" fontId="91" fillId="19" borderId="10" xfId="0" applyNumberFormat="1" applyFont="1" applyFill="1" applyBorder="1" applyAlignment="1" applyProtection="1">
      <alignment horizontal="center" vertical="center" wrapText="1"/>
      <protection locked="0"/>
    </xf>
    <xf numFmtId="10" fontId="91" fillId="19" borderId="43" xfId="0" applyNumberFormat="1" applyFont="1" applyFill="1" applyBorder="1" applyAlignment="1" applyProtection="1">
      <alignment horizontal="center" vertical="center" wrapText="1"/>
      <protection locked="0"/>
    </xf>
    <xf numFmtId="0" fontId="91" fillId="21" borderId="10" xfId="0" applyFont="1" applyFill="1" applyBorder="1" applyAlignment="1">
      <alignment horizontal="center" vertical="center" wrapText="1"/>
    </xf>
    <xf numFmtId="0" fontId="88" fillId="0" borderId="54" xfId="0" applyFont="1" applyBorder="1" applyAlignment="1" applyProtection="1">
      <alignment horizontal="left" vertical="center" wrapText="1"/>
      <protection locked="0"/>
    </xf>
    <xf numFmtId="0" fontId="88" fillId="0" borderId="52" xfId="0" applyFont="1" applyBorder="1" applyAlignment="1" applyProtection="1">
      <alignment horizontal="left" vertical="center" wrapText="1"/>
      <protection locked="0"/>
    </xf>
    <xf numFmtId="0" fontId="88" fillId="0" borderId="77" xfId="0" applyFont="1" applyBorder="1" applyAlignment="1" applyProtection="1">
      <alignment horizontal="left" vertical="center" wrapText="1"/>
      <protection locked="0"/>
    </xf>
    <xf numFmtId="0" fontId="88" fillId="0" borderId="30" xfId="0" applyFont="1" applyBorder="1" applyAlignment="1" applyProtection="1">
      <alignment horizontal="left" vertical="center" wrapText="1"/>
      <protection locked="0"/>
    </xf>
    <xf numFmtId="0" fontId="88" fillId="0" borderId="0" xfId="0" applyFont="1" applyAlignment="1" applyProtection="1">
      <alignment horizontal="left" vertical="center" wrapText="1"/>
      <protection locked="0"/>
    </xf>
    <xf numFmtId="0" fontId="88" fillId="0" borderId="75" xfId="0" applyFont="1" applyBorder="1" applyAlignment="1" applyProtection="1">
      <alignment horizontal="left" vertical="center" wrapText="1"/>
      <protection locked="0"/>
    </xf>
    <xf numFmtId="0" fontId="88" fillId="0" borderId="53" xfId="0" applyFont="1" applyBorder="1" applyAlignment="1" applyProtection="1">
      <alignment horizontal="left" vertical="center" wrapText="1"/>
      <protection locked="0"/>
    </xf>
    <xf numFmtId="0" fontId="88" fillId="0" borderId="39" xfId="0" applyFont="1" applyBorder="1" applyAlignment="1" applyProtection="1">
      <alignment horizontal="left" vertical="center" wrapText="1"/>
      <protection locked="0"/>
    </xf>
    <xf numFmtId="0" fontId="88" fillId="0" borderId="76" xfId="0" applyFont="1" applyBorder="1" applyAlignment="1" applyProtection="1">
      <alignment horizontal="left" vertical="center" wrapText="1"/>
      <protection locked="0"/>
    </xf>
    <xf numFmtId="0" fontId="87" fillId="21" borderId="53" xfId="0" applyFont="1" applyFill="1" applyBorder="1" applyAlignment="1">
      <alignment horizontal="center" vertical="center" wrapText="1"/>
    </xf>
    <xf numFmtId="0" fontId="87" fillId="21" borderId="39" xfId="0" applyFont="1" applyFill="1" applyBorder="1" applyAlignment="1">
      <alignment horizontal="center" vertical="center" wrapText="1"/>
    </xf>
    <xf numFmtId="0" fontId="87" fillId="21" borderId="76" xfId="0" applyFont="1" applyFill="1" applyBorder="1" applyAlignment="1">
      <alignment horizontal="center" vertical="center" wrapText="1"/>
    </xf>
    <xf numFmtId="0" fontId="91" fillId="21" borderId="17" xfId="0" applyFont="1" applyFill="1" applyBorder="1" applyAlignment="1">
      <alignment horizontal="center" vertical="center" wrapText="1"/>
    </xf>
    <xf numFmtId="4" fontId="91" fillId="0" borderId="17" xfId="0" applyNumberFormat="1" applyFont="1" applyBorder="1" applyAlignment="1" applyProtection="1">
      <alignment horizontal="center" vertical="center" wrapText="1"/>
      <protection locked="0"/>
    </xf>
    <xf numFmtId="0" fontId="91" fillId="0" borderId="69" xfId="0" applyFont="1" applyBorder="1" applyAlignment="1">
      <alignment horizontal="center" vertical="center" wrapText="1"/>
    </xf>
    <xf numFmtId="4" fontId="91" fillId="19" borderId="17" xfId="0" applyNumberFormat="1" applyFont="1" applyFill="1" applyBorder="1" applyAlignment="1" applyProtection="1">
      <alignment horizontal="center" vertical="center" wrapText="1"/>
      <protection locked="0"/>
    </xf>
    <xf numFmtId="4" fontId="91" fillId="19" borderId="12" xfId="0" applyNumberFormat="1" applyFont="1" applyFill="1" applyBorder="1" applyAlignment="1" applyProtection="1">
      <alignment horizontal="center" vertical="center" wrapText="1"/>
      <protection locked="0"/>
    </xf>
    <xf numFmtId="4" fontId="91" fillId="19" borderId="69" xfId="0" applyNumberFormat="1" applyFont="1" applyFill="1" applyBorder="1" applyAlignment="1" applyProtection="1">
      <alignment horizontal="center" vertical="center" wrapText="1"/>
      <protection locked="0"/>
    </xf>
    <xf numFmtId="1" fontId="91" fillId="19" borderId="35" xfId="0" applyNumberFormat="1" applyFont="1" applyFill="1" applyBorder="1" applyAlignment="1" applyProtection="1">
      <alignment horizontal="center" vertical="center" wrapText="1"/>
      <protection locked="0"/>
    </xf>
    <xf numFmtId="0" fontId="91" fillId="19" borderId="36" xfId="0" applyFont="1" applyFill="1" applyBorder="1" applyAlignment="1" applyProtection="1">
      <alignment horizontal="center" vertical="center" wrapText="1"/>
      <protection locked="0"/>
    </xf>
    <xf numFmtId="0" fontId="91" fillId="19" borderId="78" xfId="0" applyFont="1" applyFill="1" applyBorder="1" applyAlignment="1" applyProtection="1">
      <alignment horizontal="center" vertical="center" wrapText="1"/>
      <protection locked="0"/>
    </xf>
    <xf numFmtId="0" fontId="91" fillId="0" borderId="36" xfId="0" applyFont="1" applyBorder="1" applyAlignment="1">
      <alignment horizontal="left" vertical="center" wrapText="1"/>
    </xf>
    <xf numFmtId="0" fontId="92" fillId="21" borderId="69" xfId="0" applyFont="1" applyFill="1" applyBorder="1" applyAlignment="1">
      <alignment horizontal="center" vertical="center" wrapText="1"/>
    </xf>
    <xf numFmtId="0" fontId="54" fillId="21" borderId="40" xfId="0" applyFont="1" applyFill="1" applyBorder="1" applyAlignment="1">
      <alignment horizontal="center" vertical="center" wrapText="1"/>
    </xf>
    <xf numFmtId="0" fontId="54" fillId="0" borderId="45" xfId="0" applyFont="1" applyBorder="1" applyAlignment="1">
      <alignment horizontal="center" vertical="center" wrapText="1"/>
    </xf>
    <xf numFmtId="0" fontId="54" fillId="0" borderId="41" xfId="0" applyFont="1" applyBorder="1" applyAlignment="1">
      <alignment horizontal="center" vertical="center" wrapText="1"/>
    </xf>
    <xf numFmtId="10" fontId="92" fillId="21" borderId="17" xfId="0" applyNumberFormat="1" applyFont="1" applyFill="1" applyBorder="1" applyAlignment="1">
      <alignment horizontal="center" vertical="center" wrapText="1"/>
    </xf>
    <xf numFmtId="10" fontId="91" fillId="21" borderId="11" xfId="0" applyNumberFormat="1" applyFont="1" applyFill="1" applyBorder="1" applyAlignment="1">
      <alignment horizontal="center" vertical="center" wrapText="1"/>
    </xf>
    <xf numFmtId="4" fontId="92" fillId="21" borderId="57" xfId="0" applyNumberFormat="1" applyFont="1" applyFill="1" applyBorder="1" applyAlignment="1">
      <alignment horizontal="center" vertical="center" wrapText="1"/>
    </xf>
    <xf numFmtId="0" fontId="92" fillId="21" borderId="70" xfId="0" applyFont="1" applyFill="1" applyBorder="1" applyAlignment="1">
      <alignment horizontal="center" vertical="center" wrapText="1"/>
    </xf>
    <xf numFmtId="0" fontId="91" fillId="21" borderId="69" xfId="0" applyFont="1" applyFill="1" applyBorder="1" applyAlignment="1">
      <alignment horizontal="center" vertical="center" wrapText="1"/>
    </xf>
    <xf numFmtId="0" fontId="10" fillId="0" borderId="15" xfId="0" applyFont="1" applyBorder="1" applyAlignment="1">
      <alignment horizontal="center" vertical="center" wrapText="1"/>
    </xf>
    <xf numFmtId="1" fontId="91" fillId="19" borderId="37" xfId="0" applyNumberFormat="1" applyFont="1" applyFill="1" applyBorder="1" applyAlignment="1" applyProtection="1">
      <alignment horizontal="center" vertical="center" wrapText="1"/>
      <protection locked="0"/>
    </xf>
    <xf numFmtId="1" fontId="91" fillId="19" borderId="15" xfId="0" applyNumberFormat="1" applyFont="1" applyFill="1" applyBorder="1" applyAlignment="1" applyProtection="1">
      <alignment horizontal="center" vertical="center" wrapText="1"/>
      <protection locked="0"/>
    </xf>
    <xf numFmtId="1" fontId="91" fillId="0" borderId="15" xfId="0" applyNumberFormat="1" applyFont="1" applyBorder="1" applyAlignment="1" applyProtection="1">
      <alignment horizontal="center" vertical="center" wrapText="1"/>
      <protection locked="0"/>
    </xf>
    <xf numFmtId="1" fontId="91" fillId="0" borderId="79" xfId="0" applyNumberFormat="1" applyFont="1" applyBorder="1" applyAlignment="1" applyProtection="1">
      <alignment horizontal="center" vertical="center" wrapText="1"/>
      <protection locked="0"/>
    </xf>
    <xf numFmtId="0" fontId="87" fillId="21" borderId="72" xfId="0" applyFont="1" applyFill="1" applyBorder="1" applyAlignment="1">
      <alignment horizontal="center" vertical="center" wrapText="1"/>
    </xf>
    <xf numFmtId="0" fontId="87" fillId="21" borderId="36" xfId="0" applyFont="1" applyFill="1" applyBorder="1" applyAlignment="1">
      <alignment horizontal="center" vertical="center" wrapText="1"/>
    </xf>
    <xf numFmtId="0" fontId="87" fillId="21" borderId="78" xfId="0" applyFont="1" applyFill="1" applyBorder="1" applyAlignment="1">
      <alignment horizontal="center" vertical="center" wrapText="1"/>
    </xf>
    <xf numFmtId="0" fontId="91" fillId="0" borderId="69" xfId="0" applyFont="1" applyBorder="1" applyAlignment="1" applyProtection="1">
      <alignment horizontal="center" vertical="center" wrapText="1"/>
      <protection locked="0"/>
    </xf>
    <xf numFmtId="0" fontId="91" fillId="0" borderId="43" xfId="0" applyFont="1" applyBorder="1" applyAlignment="1">
      <alignment horizontal="center" vertical="center" wrapText="1"/>
    </xf>
    <xf numFmtId="3" fontId="91" fillId="19" borderId="17" xfId="0" applyNumberFormat="1" applyFont="1" applyFill="1" applyBorder="1" applyAlignment="1" applyProtection="1">
      <alignment horizontal="center" vertical="center" wrapText="1"/>
      <protection locked="0"/>
    </xf>
    <xf numFmtId="3" fontId="91" fillId="19" borderId="11" xfId="0" applyNumberFormat="1" applyFont="1" applyFill="1" applyBorder="1" applyAlignment="1" applyProtection="1">
      <alignment horizontal="center" vertical="center" wrapText="1"/>
      <protection locked="0"/>
    </xf>
    <xf numFmtId="0" fontId="91" fillId="21" borderId="43" xfId="0" applyFont="1" applyFill="1" applyBorder="1" applyAlignment="1">
      <alignment horizontal="center" vertical="center" wrapText="1"/>
    </xf>
    <xf numFmtId="0" fontId="91" fillId="0" borderId="12" xfId="0" applyFont="1" applyBorder="1" applyAlignment="1" applyProtection="1">
      <alignment horizontal="center" vertical="center" wrapText="1"/>
      <protection locked="0"/>
    </xf>
    <xf numFmtId="2" fontId="92" fillId="0" borderId="57" xfId="0" applyNumberFormat="1" applyFont="1" applyBorder="1" applyAlignment="1" applyProtection="1">
      <alignment horizontal="center" vertical="center" wrapText="1"/>
      <protection locked="0"/>
    </xf>
    <xf numFmtId="2" fontId="91" fillId="0" borderId="22" xfId="0" applyNumberFormat="1" applyFont="1" applyBorder="1" applyAlignment="1" applyProtection="1">
      <alignment horizontal="center" vertical="center" wrapText="1"/>
      <protection locked="0"/>
    </xf>
    <xf numFmtId="2" fontId="91" fillId="0" borderId="70" xfId="0" applyNumberFormat="1" applyFont="1" applyBorder="1" applyAlignment="1" applyProtection="1">
      <alignment horizontal="center" vertical="center" wrapText="1"/>
      <protection locked="0"/>
    </xf>
    <xf numFmtId="0" fontId="88" fillId="0" borderId="30" xfId="0" applyFont="1" applyBorder="1" applyAlignment="1">
      <alignment horizontal="left"/>
    </xf>
    <xf numFmtId="0" fontId="88" fillId="0" borderId="0" xfId="0" applyFont="1" applyAlignment="1">
      <alignment horizontal="left"/>
    </xf>
    <xf numFmtId="10" fontId="92" fillId="19" borderId="55" xfId="0" applyNumberFormat="1" applyFont="1" applyFill="1" applyBorder="1" applyAlignment="1">
      <alignment horizontal="center" vertical="center" wrapText="1"/>
    </xf>
    <xf numFmtId="10" fontId="91" fillId="19" borderId="19" xfId="0" applyNumberFormat="1" applyFont="1" applyFill="1" applyBorder="1" applyAlignment="1">
      <alignment horizontal="center" vertical="center" wrapText="1"/>
    </xf>
    <xf numFmtId="10" fontId="91" fillId="19" borderId="68" xfId="0" applyNumberFormat="1" applyFont="1" applyFill="1" applyBorder="1" applyAlignment="1">
      <alignment horizontal="center" vertical="center" wrapText="1"/>
    </xf>
    <xf numFmtId="0" fontId="91" fillId="21" borderId="21" xfId="0" applyFont="1" applyFill="1" applyBorder="1" applyAlignment="1">
      <alignment horizontal="left" vertical="center" wrapText="1"/>
    </xf>
    <xf numFmtId="0" fontId="91" fillId="0" borderId="29" xfId="0" applyFont="1" applyBorder="1" applyAlignment="1">
      <alignment horizontal="left" vertical="center" wrapText="1"/>
    </xf>
    <xf numFmtId="1" fontId="92" fillId="19" borderId="29" xfId="0" applyNumberFormat="1" applyFont="1" applyFill="1" applyBorder="1" applyAlignment="1" applyProtection="1">
      <alignment horizontal="center" vertical="center" wrapText="1"/>
      <protection locked="0"/>
    </xf>
    <xf numFmtId="0" fontId="91" fillId="19" borderId="29" xfId="0" applyFont="1" applyFill="1" applyBorder="1" applyAlignment="1" applyProtection="1">
      <alignment horizontal="center" vertical="center" wrapText="1"/>
      <protection locked="0"/>
    </xf>
    <xf numFmtId="0" fontId="91" fillId="19" borderId="23" xfId="0" applyFont="1" applyFill="1" applyBorder="1" applyAlignment="1" applyProtection="1">
      <alignment horizontal="center" vertical="center" wrapText="1"/>
      <protection locked="0"/>
    </xf>
    <xf numFmtId="0" fontId="87" fillId="21" borderId="40" xfId="0" applyFont="1" applyFill="1" applyBorder="1" applyAlignment="1">
      <alignment horizontal="center" vertical="center"/>
    </xf>
    <xf numFmtId="0" fontId="87" fillId="21" borderId="45" xfId="0" applyFont="1" applyFill="1" applyBorder="1" applyAlignment="1">
      <alignment horizontal="center" vertical="center"/>
    </xf>
    <xf numFmtId="0" fontId="87" fillId="21" borderId="41" xfId="0" applyFont="1" applyFill="1" applyBorder="1" applyAlignment="1">
      <alignment horizontal="center" vertical="center"/>
    </xf>
    <xf numFmtId="0" fontId="87" fillId="21" borderId="40" xfId="0" applyFont="1" applyFill="1" applyBorder="1" applyAlignment="1">
      <alignment horizontal="center" vertical="center" wrapText="1"/>
    </xf>
    <xf numFmtId="0" fontId="87" fillId="0" borderId="45" xfId="0" applyFont="1" applyBorder="1" applyAlignment="1">
      <alignment horizontal="center" vertical="center" wrapText="1"/>
    </xf>
    <xf numFmtId="0" fontId="87" fillId="0" borderId="41" xfId="0" applyFont="1" applyBorder="1" applyAlignment="1">
      <alignment horizontal="center" vertical="center" wrapText="1"/>
    </xf>
    <xf numFmtId="0" fontId="88" fillId="19" borderId="40" xfId="0" applyFont="1" applyFill="1" applyBorder="1" applyAlignment="1" applyProtection="1">
      <alignment horizontal="left" vertical="center" wrapText="1"/>
      <protection locked="0"/>
    </xf>
    <xf numFmtId="0" fontId="88" fillId="19" borderId="45" xfId="0" applyFont="1" applyFill="1" applyBorder="1" applyAlignment="1" applyProtection="1">
      <alignment vertical="center" wrapText="1"/>
      <protection locked="0"/>
    </xf>
    <xf numFmtId="0" fontId="88" fillId="19" borderId="41" xfId="0" applyFont="1" applyFill="1" applyBorder="1" applyAlignment="1" applyProtection="1">
      <alignment vertical="center" wrapText="1"/>
      <protection locked="0"/>
    </xf>
    <xf numFmtId="0" fontId="91" fillId="0" borderId="32" xfId="0" applyFont="1" applyBorder="1" applyAlignment="1">
      <alignment horizontal="left" vertical="center" wrapText="1"/>
    </xf>
    <xf numFmtId="0" fontId="91" fillId="0" borderId="72" xfId="0" applyFont="1" applyBorder="1" applyAlignment="1">
      <alignment horizontal="left" vertical="center" wrapText="1"/>
    </xf>
    <xf numFmtId="10" fontId="91" fillId="21" borderId="69" xfId="0" applyNumberFormat="1" applyFont="1" applyFill="1" applyBorder="1" applyAlignment="1">
      <alignment horizontal="center" vertical="center" wrapText="1"/>
    </xf>
    <xf numFmtId="0" fontId="91" fillId="0" borderId="19" xfId="0" applyFont="1" applyBorder="1" applyAlignment="1">
      <alignment horizontal="left" vertical="center" wrapText="1"/>
    </xf>
    <xf numFmtId="0" fontId="88" fillId="0" borderId="30" xfId="0" applyFont="1" applyBorder="1" applyAlignment="1" applyProtection="1">
      <alignment horizontal="left" wrapText="1"/>
      <protection locked="0"/>
    </xf>
    <xf numFmtId="0" fontId="88" fillId="0" borderId="0" xfId="0" applyFont="1" applyAlignment="1" applyProtection="1">
      <alignment horizontal="left" wrapText="1"/>
      <protection locked="0"/>
    </xf>
    <xf numFmtId="0" fontId="85" fillId="21" borderId="40" xfId="0" applyFont="1" applyFill="1" applyBorder="1" applyAlignment="1" applyProtection="1">
      <alignment horizontal="center" wrapText="1"/>
      <protection locked="0"/>
    </xf>
    <xf numFmtId="0" fontId="85" fillId="21" borderId="45" xfId="0" applyFont="1" applyFill="1" applyBorder="1" applyAlignment="1" applyProtection="1">
      <alignment horizontal="center"/>
      <protection locked="0"/>
    </xf>
    <xf numFmtId="0" fontId="42" fillId="21" borderId="41" xfId="0" applyFont="1" applyFill="1" applyBorder="1" applyProtection="1">
      <protection locked="0"/>
    </xf>
    <xf numFmtId="0" fontId="54" fillId="21" borderId="30" xfId="0" applyFont="1" applyFill="1" applyBorder="1" applyAlignment="1">
      <alignment horizontal="center"/>
    </xf>
    <xf numFmtId="0" fontId="54" fillId="21" borderId="0" xfId="0" applyFont="1" applyFill="1" applyAlignment="1">
      <alignment horizontal="center"/>
    </xf>
    <xf numFmtId="0" fontId="54" fillId="21" borderId="75" xfId="0" applyFont="1" applyFill="1" applyBorder="1" applyAlignment="1">
      <alignment horizontal="center"/>
    </xf>
    <xf numFmtId="0" fontId="91" fillId="19" borderId="27" xfId="0" applyFont="1" applyFill="1" applyBorder="1" applyAlignment="1" applyProtection="1">
      <alignment horizontal="center" vertical="center" wrapText="1"/>
      <protection locked="0"/>
    </xf>
    <xf numFmtId="0" fontId="91" fillId="0" borderId="10" xfId="0" applyFont="1" applyBorder="1" applyAlignment="1">
      <alignment horizontal="left" vertical="center" wrapText="1"/>
    </xf>
    <xf numFmtId="3" fontId="91" fillId="21" borderId="10" xfId="0" applyNumberFormat="1" applyFont="1" applyFill="1" applyBorder="1" applyAlignment="1">
      <alignment horizontal="center" vertical="center" wrapText="1"/>
    </xf>
    <xf numFmtId="3" fontId="91" fillId="21" borderId="43" xfId="0" applyNumberFormat="1" applyFont="1" applyFill="1" applyBorder="1" applyAlignment="1">
      <alignment horizontal="center" vertical="center" wrapText="1"/>
    </xf>
    <xf numFmtId="0" fontId="92" fillId="21" borderId="67" xfId="0" applyFont="1" applyFill="1" applyBorder="1" applyAlignment="1">
      <alignment horizontal="center" vertical="center" wrapText="1"/>
    </xf>
    <xf numFmtId="0" fontId="91" fillId="0" borderId="43" xfId="0" applyFont="1" applyBorder="1" applyAlignment="1" applyProtection="1">
      <alignment horizontal="center" vertical="center" wrapText="1"/>
      <protection locked="0"/>
    </xf>
    <xf numFmtId="0" fontId="91" fillId="21" borderId="69" xfId="0" applyFont="1" applyFill="1" applyBorder="1" applyAlignment="1">
      <alignment horizontal="left" vertical="center" wrapText="1"/>
    </xf>
    <xf numFmtId="0" fontId="94" fillId="21" borderId="18" xfId="0" applyFont="1" applyFill="1" applyBorder="1" applyAlignment="1">
      <alignment horizontal="center" vertical="center" wrapText="1"/>
    </xf>
    <xf numFmtId="0" fontId="94" fillId="21" borderId="28" xfId="0" applyFont="1" applyFill="1" applyBorder="1" applyAlignment="1">
      <alignment horizontal="center" vertical="center" wrapText="1"/>
    </xf>
    <xf numFmtId="0" fontId="94" fillId="21" borderId="20" xfId="0" applyFont="1" applyFill="1" applyBorder="1" applyAlignment="1">
      <alignment horizontal="center" vertical="center" wrapText="1"/>
    </xf>
    <xf numFmtId="0" fontId="87" fillId="21" borderId="54" xfId="0" applyFont="1" applyFill="1" applyBorder="1" applyAlignment="1">
      <alignment horizontal="left" vertical="center" wrapText="1"/>
    </xf>
    <xf numFmtId="0" fontId="88" fillId="0" borderId="52" xfId="0" applyFont="1" applyBorder="1" applyAlignment="1">
      <alignment horizontal="left" vertical="center" wrapText="1"/>
    </xf>
    <xf numFmtId="0" fontId="88" fillId="0" borderId="77" xfId="0" applyFont="1" applyBorder="1" applyAlignment="1">
      <alignment horizontal="left" vertical="center" wrapText="1"/>
    </xf>
    <xf numFmtId="0" fontId="0" fillId="19" borderId="0" xfId="0" applyFill="1" applyAlignment="1" applyProtection="1">
      <alignment horizontal="left" vertical="center" wrapText="1"/>
      <protection locked="0"/>
    </xf>
    <xf numFmtId="0" fontId="0" fillId="19" borderId="0" xfId="0" applyFill="1" applyAlignment="1" applyProtection="1">
      <alignment vertical="center" wrapText="1"/>
      <protection locked="0"/>
    </xf>
    <xf numFmtId="0" fontId="0" fillId="19" borderId="54" xfId="0" applyFill="1" applyBorder="1" applyAlignment="1" applyProtection="1">
      <alignment horizontal="left" vertical="center" wrapText="1"/>
      <protection locked="0"/>
    </xf>
    <xf numFmtId="0" fontId="0" fillId="19" borderId="52" xfId="0" applyFill="1" applyBorder="1" applyAlignment="1" applyProtection="1">
      <alignment vertical="center" wrapText="1"/>
      <protection locked="0"/>
    </xf>
    <xf numFmtId="0" fontId="0" fillId="19" borderId="77" xfId="0" applyFill="1" applyBorder="1" applyAlignment="1" applyProtection="1">
      <alignment vertical="center" wrapText="1"/>
      <protection locked="0"/>
    </xf>
    <xf numFmtId="0" fontId="10" fillId="21" borderId="27" xfId="0" applyFont="1" applyFill="1" applyBorder="1" applyAlignment="1">
      <alignment horizontal="left" vertical="center" wrapText="1"/>
    </xf>
    <xf numFmtId="0" fontId="10" fillId="21" borderId="10" xfId="0" applyFont="1" applyFill="1" applyBorder="1" applyAlignment="1">
      <alignment horizontal="left" vertical="center" wrapText="1"/>
    </xf>
    <xf numFmtId="14" fontId="57" fillId="19" borderId="10" xfId="0" applyNumberFormat="1" applyFont="1" applyFill="1" applyBorder="1" applyAlignment="1" applyProtection="1">
      <alignment horizontal="center" vertical="center" wrapText="1"/>
      <protection locked="0"/>
    </xf>
    <xf numFmtId="0" fontId="10" fillId="0" borderId="10" xfId="0" applyFont="1" applyBorder="1" applyAlignment="1">
      <alignment horizontal="center" vertical="center" wrapText="1"/>
    </xf>
    <xf numFmtId="14" fontId="57" fillId="19" borderId="28" xfId="0" applyNumberFormat="1" applyFont="1" applyFill="1" applyBorder="1" applyAlignment="1" applyProtection="1">
      <alignment horizontal="center" vertical="center" wrapText="1"/>
      <protection locked="0"/>
    </xf>
    <xf numFmtId="0" fontId="10" fillId="0" borderId="28" xfId="0" applyFont="1" applyBorder="1" applyAlignment="1">
      <alignment horizontal="center" vertical="center" wrapText="1"/>
    </xf>
    <xf numFmtId="0" fontId="91" fillId="0" borderId="28" xfId="0" applyFont="1" applyBorder="1" applyAlignment="1" applyProtection="1">
      <alignment horizontal="center" vertical="center" wrapText="1"/>
      <protection locked="0"/>
    </xf>
    <xf numFmtId="10" fontId="91" fillId="19" borderId="28" xfId="0" applyNumberFormat="1" applyFont="1" applyFill="1" applyBorder="1" applyAlignment="1" applyProtection="1">
      <alignment horizontal="center" vertical="center" wrapText="1"/>
      <protection locked="0"/>
    </xf>
    <xf numFmtId="10" fontId="91" fillId="19" borderId="20" xfId="0" applyNumberFormat="1" applyFont="1" applyFill="1" applyBorder="1" applyAlignment="1" applyProtection="1">
      <alignment horizontal="center" vertical="center" wrapText="1"/>
      <protection locked="0"/>
    </xf>
    <xf numFmtId="3" fontId="91" fillId="0" borderId="10" xfId="0" applyNumberFormat="1" applyFont="1" applyBorder="1" applyAlignment="1" applyProtection="1">
      <alignment horizontal="center" vertical="center" wrapText="1"/>
      <protection locked="0"/>
    </xf>
    <xf numFmtId="3" fontId="91" fillId="19" borderId="43" xfId="0" applyNumberFormat="1" applyFont="1" applyFill="1" applyBorder="1" applyAlignment="1" applyProtection="1">
      <alignment horizontal="center" vertical="center" wrapText="1"/>
      <protection locked="0"/>
    </xf>
    <xf numFmtId="164" fontId="91" fillId="19" borderId="10" xfId="0" applyNumberFormat="1" applyFont="1" applyFill="1" applyBorder="1" applyAlignment="1" applyProtection="1">
      <alignment horizontal="center" vertical="center" wrapText="1"/>
      <protection locked="0"/>
    </xf>
    <xf numFmtId="0" fontId="87" fillId="21" borderId="65" xfId="0" applyFont="1" applyFill="1" applyBorder="1" applyAlignment="1">
      <alignment horizontal="center" vertical="center" wrapText="1"/>
    </xf>
    <xf numFmtId="0" fontId="87" fillId="21" borderId="19" xfId="0" applyFont="1" applyFill="1" applyBorder="1" applyAlignment="1">
      <alignment horizontal="center" vertical="center" wrapText="1"/>
    </xf>
    <xf numFmtId="0" fontId="87" fillId="21" borderId="68" xfId="0" applyFont="1" applyFill="1" applyBorder="1" applyAlignment="1">
      <alignment horizontal="center" vertical="center" wrapText="1"/>
    </xf>
    <xf numFmtId="0" fontId="54" fillId="21" borderId="54" xfId="0" applyFont="1" applyFill="1" applyBorder="1" applyAlignment="1">
      <alignment horizontal="center" vertical="center" wrapText="1"/>
    </xf>
    <xf numFmtId="0" fontId="54" fillId="0" borderId="52" xfId="0" applyFont="1" applyBorder="1" applyAlignment="1">
      <alignment horizontal="center" vertical="center" wrapText="1"/>
    </xf>
    <xf numFmtId="0" fontId="54" fillId="0" borderId="77" xfId="0" applyFont="1" applyBorder="1" applyAlignment="1">
      <alignment horizontal="center" vertical="center" wrapText="1"/>
    </xf>
    <xf numFmtId="0" fontId="87" fillId="21" borderId="18" xfId="0" applyFont="1" applyFill="1" applyBorder="1" applyAlignment="1">
      <alignment horizontal="left" vertical="center"/>
    </xf>
    <xf numFmtId="0" fontId="87" fillId="21" borderId="28" xfId="0" applyFont="1" applyFill="1" applyBorder="1" applyAlignment="1">
      <alignment horizontal="left" vertical="center"/>
    </xf>
    <xf numFmtId="0" fontId="87" fillId="21" borderId="20" xfId="0" applyFont="1" applyFill="1" applyBorder="1" applyAlignment="1">
      <alignment horizontal="left" vertical="center"/>
    </xf>
    <xf numFmtId="0" fontId="91" fillId="21" borderId="29" xfId="0" applyFont="1" applyFill="1" applyBorder="1" applyAlignment="1">
      <alignment horizontal="left" vertical="center" wrapText="1"/>
    </xf>
    <xf numFmtId="0" fontId="86" fillId="21" borderId="40" xfId="0" applyFont="1" applyFill="1" applyBorder="1" applyAlignment="1">
      <alignment horizontal="left" vertical="center" wrapText="1"/>
    </xf>
    <xf numFmtId="0" fontId="86" fillId="21" borderId="45" xfId="0" applyFont="1" applyFill="1" applyBorder="1" applyAlignment="1">
      <alignment horizontal="left" vertical="center" wrapText="1"/>
    </xf>
    <xf numFmtId="0" fontId="86" fillId="21" borderId="74" xfId="0" applyFont="1" applyFill="1" applyBorder="1" applyAlignment="1">
      <alignment horizontal="left" vertical="center" wrapText="1"/>
    </xf>
    <xf numFmtId="0" fontId="54" fillId="19" borderId="60" xfId="0" applyFont="1" applyFill="1" applyBorder="1" applyAlignment="1" applyProtection="1">
      <alignment horizontal="center" vertical="center" wrapText="1"/>
      <protection locked="0"/>
    </xf>
    <xf numFmtId="0" fontId="54" fillId="19" borderId="61" xfId="0" applyFont="1" applyFill="1" applyBorder="1" applyAlignment="1" applyProtection="1">
      <alignment horizontal="center" vertical="center" wrapText="1"/>
      <protection locked="0"/>
    </xf>
    <xf numFmtId="0" fontId="87" fillId="21" borderId="18" xfId="0" applyFont="1" applyFill="1" applyBorder="1" applyAlignment="1">
      <alignment horizontal="center" vertical="center" wrapText="1"/>
    </xf>
    <xf numFmtId="0" fontId="87" fillId="21" borderId="28" xfId="0" applyFont="1" applyFill="1" applyBorder="1" applyAlignment="1">
      <alignment horizontal="center" vertical="center" wrapText="1"/>
    </xf>
    <xf numFmtId="0" fontId="87" fillId="21" borderId="20" xfId="0" applyFont="1" applyFill="1" applyBorder="1" applyAlignment="1">
      <alignment horizontal="center" vertical="center" wrapText="1"/>
    </xf>
    <xf numFmtId="0" fontId="57" fillId="19" borderId="10" xfId="0" applyFont="1" applyFill="1" applyBorder="1" applyAlignment="1" applyProtection="1">
      <alignment horizontal="center" vertical="center" wrapText="1"/>
      <protection locked="0"/>
    </xf>
    <xf numFmtId="0" fontId="10" fillId="19" borderId="12" xfId="0" applyFont="1" applyFill="1" applyBorder="1" applyAlignment="1" applyProtection="1">
      <alignment horizontal="center" vertical="center" wrapText="1"/>
      <protection locked="0"/>
    </xf>
    <xf numFmtId="0" fontId="10" fillId="19" borderId="69" xfId="0" applyFont="1" applyFill="1" applyBorder="1" applyAlignment="1" applyProtection="1">
      <alignment horizontal="center" vertical="center" wrapText="1"/>
      <protection locked="0"/>
    </xf>
    <xf numFmtId="0" fontId="91" fillId="21" borderId="13" xfId="0" applyFont="1" applyFill="1" applyBorder="1" applyAlignment="1">
      <alignment horizontal="left" vertical="center" wrapText="1"/>
    </xf>
    <xf numFmtId="0" fontId="87" fillId="21" borderId="40" xfId="0" applyFont="1" applyFill="1" applyBorder="1" applyAlignment="1">
      <alignment horizontal="left" vertical="center" wrapText="1"/>
    </xf>
    <xf numFmtId="0" fontId="88" fillId="0" borderId="45" xfId="0" applyFont="1" applyBorder="1" applyAlignment="1">
      <alignment horizontal="left" vertical="center" wrapText="1"/>
    </xf>
    <xf numFmtId="0" fontId="88" fillId="0" borderId="41" xfId="0" applyFont="1" applyBorder="1" applyAlignment="1">
      <alignment horizontal="left" vertical="center" wrapText="1"/>
    </xf>
    <xf numFmtId="4" fontId="57" fillId="19" borderId="10" xfId="0" applyNumberFormat="1" applyFont="1" applyFill="1" applyBorder="1" applyAlignment="1" applyProtection="1">
      <alignment horizontal="center" vertical="center" wrapText="1"/>
      <protection locked="0"/>
    </xf>
    <xf numFmtId="4" fontId="57" fillId="0" borderId="10" xfId="0" applyNumberFormat="1" applyFont="1" applyBorder="1" applyAlignment="1">
      <alignment horizontal="center" vertical="center" wrapText="1"/>
    </xf>
    <xf numFmtId="3" fontId="91" fillId="0" borderId="29" xfId="0" applyNumberFormat="1" applyFont="1" applyBorder="1" applyAlignment="1" applyProtection="1">
      <alignment horizontal="center" vertical="center" wrapText="1"/>
      <protection locked="0"/>
    </xf>
    <xf numFmtId="3" fontId="91" fillId="19" borderId="29" xfId="0" applyNumberFormat="1" applyFont="1" applyFill="1" applyBorder="1" applyAlignment="1" applyProtection="1">
      <alignment horizontal="center" vertical="center" wrapText="1"/>
      <protection locked="0"/>
    </xf>
    <xf numFmtId="3" fontId="91" fillId="19" borderId="23" xfId="0" applyNumberFormat="1" applyFont="1" applyFill="1" applyBorder="1" applyAlignment="1" applyProtection="1">
      <alignment horizontal="center" vertical="center" wrapText="1"/>
      <protection locked="0"/>
    </xf>
    <xf numFmtId="0" fontId="54" fillId="21" borderId="54" xfId="0" applyFont="1" applyFill="1" applyBorder="1" applyAlignment="1">
      <alignment horizontal="left" vertical="center" wrapText="1"/>
    </xf>
    <xf numFmtId="0" fontId="86" fillId="0" borderId="52" xfId="0" applyFont="1" applyBorder="1" applyAlignment="1">
      <alignment horizontal="left" vertical="center" wrapText="1"/>
    </xf>
    <xf numFmtId="0" fontId="86" fillId="0" borderId="77" xfId="0" applyFont="1" applyBorder="1" applyAlignment="1">
      <alignment horizontal="left" vertical="center" wrapText="1"/>
    </xf>
    <xf numFmtId="14" fontId="87" fillId="21" borderId="45" xfId="0" applyNumberFormat="1" applyFont="1" applyFill="1" applyBorder="1" applyAlignment="1">
      <alignment horizontal="left" vertical="center" wrapText="1"/>
    </xf>
    <xf numFmtId="14" fontId="87" fillId="21" borderId="41" xfId="0" applyNumberFormat="1" applyFont="1" applyFill="1" applyBorder="1" applyAlignment="1">
      <alignment horizontal="left" vertical="center" wrapText="1"/>
    </xf>
    <xf numFmtId="0" fontId="87" fillId="21" borderId="40" xfId="0" applyFont="1" applyFill="1" applyBorder="1" applyAlignment="1">
      <alignment horizontal="right" vertical="center" wrapText="1"/>
    </xf>
    <xf numFmtId="0" fontId="87" fillId="21" borderId="45" xfId="0" applyFont="1" applyFill="1" applyBorder="1" applyAlignment="1">
      <alignment horizontal="right" vertical="center" wrapText="1"/>
    </xf>
    <xf numFmtId="0" fontId="91" fillId="21" borderId="73" xfId="0" applyFont="1" applyFill="1" applyBorder="1" applyAlignment="1">
      <alignment horizontal="center" vertical="center" wrapText="1"/>
    </xf>
    <xf numFmtId="0" fontId="91" fillId="21" borderId="32" xfId="0" applyFont="1" applyFill="1" applyBorder="1" applyAlignment="1">
      <alignment horizontal="center" vertical="center" wrapText="1"/>
    </xf>
    <xf numFmtId="0" fontId="91" fillId="21" borderId="16" xfId="0" applyFont="1" applyFill="1" applyBorder="1" applyAlignment="1">
      <alignment horizontal="center" vertical="center" wrapText="1"/>
    </xf>
    <xf numFmtId="0" fontId="91" fillId="21" borderId="72" xfId="0" applyFont="1" applyFill="1" applyBorder="1" applyAlignment="1">
      <alignment horizontal="center" vertical="center" wrapText="1"/>
    </xf>
    <xf numFmtId="0" fontId="91" fillId="21" borderId="36" xfId="0" applyFont="1" applyFill="1" applyBorder="1" applyAlignment="1">
      <alignment horizontal="center" vertical="center" wrapText="1"/>
    </xf>
    <xf numFmtId="0" fontId="91" fillId="21" borderId="14" xfId="0" applyFont="1" applyFill="1" applyBorder="1" applyAlignment="1">
      <alignment horizontal="center" vertical="center" wrapText="1"/>
    </xf>
    <xf numFmtId="0" fontId="10" fillId="21" borderId="18" xfId="0" applyFont="1" applyFill="1" applyBorder="1" applyAlignment="1">
      <alignment horizontal="left" vertical="center" wrapText="1"/>
    </xf>
    <xf numFmtId="0" fontId="10" fillId="21" borderId="28" xfId="0" applyFont="1" applyFill="1" applyBorder="1" applyAlignment="1">
      <alignment horizontal="left" vertical="center" wrapText="1"/>
    </xf>
    <xf numFmtId="0" fontId="91" fillId="0" borderId="20" xfId="0" applyFont="1" applyBorder="1" applyAlignment="1" applyProtection="1">
      <alignment horizontal="center" vertical="center" wrapText="1"/>
      <protection locked="0"/>
    </xf>
    <xf numFmtId="3" fontId="91" fillId="0" borderId="43" xfId="0" applyNumberFormat="1" applyFont="1" applyBorder="1" applyAlignment="1" applyProtection="1">
      <alignment horizontal="center" vertical="center" wrapText="1"/>
      <protection locked="0"/>
    </xf>
    <xf numFmtId="0" fontId="91" fillId="21" borderId="10" xfId="0" applyFont="1" applyFill="1" applyBorder="1" applyAlignment="1">
      <alignment vertical="center" wrapText="1"/>
    </xf>
    <xf numFmtId="3" fontId="91" fillId="19" borderId="27" xfId="0" applyNumberFormat="1" applyFont="1" applyFill="1" applyBorder="1" applyAlignment="1" applyProtection="1">
      <alignment horizontal="center" vertical="center" wrapText="1"/>
      <protection locked="0"/>
    </xf>
    <xf numFmtId="0" fontId="91" fillId="0" borderId="43" xfId="0" applyFont="1" applyBorder="1" applyAlignment="1">
      <alignment horizontal="left" vertical="center" wrapText="1"/>
    </xf>
    <xf numFmtId="0" fontId="92" fillId="21" borderId="27" xfId="0" applyFont="1" applyFill="1" applyBorder="1" applyAlignment="1">
      <alignment horizontal="left" vertical="center" wrapText="1"/>
    </xf>
    <xf numFmtId="0" fontId="93" fillId="19" borderId="10" xfId="0" applyFont="1" applyFill="1" applyBorder="1" applyAlignment="1" applyProtection="1">
      <alignment horizontal="center" vertical="center" wrapText="1"/>
      <protection locked="0"/>
    </xf>
    <xf numFmtId="0" fontId="93" fillId="19" borderId="43" xfId="0" applyFont="1" applyFill="1" applyBorder="1" applyAlignment="1" applyProtection="1">
      <alignment horizontal="center" vertical="center" wrapText="1"/>
      <protection locked="0"/>
    </xf>
    <xf numFmtId="14" fontId="91" fillId="19" borderId="10" xfId="0" applyNumberFormat="1" applyFont="1" applyFill="1" applyBorder="1" applyAlignment="1" applyProtection="1">
      <alignment horizontal="center" vertical="center" wrapText="1"/>
      <protection locked="0"/>
    </xf>
    <xf numFmtId="0" fontId="9" fillId="19" borderId="29" xfId="0" applyFont="1" applyFill="1" applyBorder="1" applyAlignment="1" applyProtection="1">
      <alignment horizontal="center" vertical="center" wrapText="1"/>
      <protection locked="0"/>
    </xf>
    <xf numFmtId="0" fontId="9" fillId="19" borderId="23" xfId="0" applyFont="1" applyFill="1" applyBorder="1" applyAlignment="1" applyProtection="1">
      <alignment horizontal="center" vertical="center" wrapText="1"/>
      <protection locked="0"/>
    </xf>
    <xf numFmtId="0" fontId="10" fillId="19" borderId="12" xfId="0" applyFont="1" applyFill="1" applyBorder="1" applyAlignment="1">
      <alignment horizontal="center" vertical="center" wrapText="1"/>
    </xf>
    <xf numFmtId="0" fontId="10" fillId="19" borderId="69" xfId="0" applyFont="1" applyFill="1" applyBorder="1" applyAlignment="1">
      <alignment horizontal="center" vertical="center" wrapText="1"/>
    </xf>
    <xf numFmtId="0" fontId="54" fillId="21" borderId="45" xfId="0" applyFont="1" applyFill="1" applyBorder="1" applyAlignment="1">
      <alignment horizontal="center" vertical="center" wrapText="1"/>
    </xf>
    <xf numFmtId="0" fontId="54" fillId="21" borderId="41" xfId="0" applyFont="1" applyFill="1" applyBorder="1" applyAlignment="1">
      <alignment horizontal="center" vertical="center" wrapText="1"/>
    </xf>
    <xf numFmtId="0" fontId="92" fillId="21" borderId="66" xfId="0" applyFont="1" applyFill="1" applyBorder="1" applyAlignment="1">
      <alignment horizontal="center" vertical="center" wrapText="1"/>
    </xf>
    <xf numFmtId="3" fontId="91" fillId="21" borderId="55" xfId="0" applyNumberFormat="1" applyFont="1" applyFill="1" applyBorder="1" applyAlignment="1">
      <alignment horizontal="center" vertical="center" wrapText="1"/>
    </xf>
    <xf numFmtId="3" fontId="91" fillId="21" borderId="19" xfId="0" applyNumberFormat="1" applyFont="1" applyFill="1" applyBorder="1" applyAlignment="1">
      <alignment horizontal="center" vertical="center" wrapText="1"/>
    </xf>
    <xf numFmtId="3" fontId="91" fillId="21" borderId="68" xfId="0" applyNumberFormat="1" applyFont="1" applyFill="1" applyBorder="1" applyAlignment="1">
      <alignment horizontal="center" vertical="center" wrapText="1"/>
    </xf>
    <xf numFmtId="0" fontId="91" fillId="21" borderId="65" xfId="0" applyFont="1" applyFill="1" applyBorder="1" applyAlignment="1">
      <alignment horizontal="center" vertical="center" wrapText="1"/>
    </xf>
    <xf numFmtId="0" fontId="91" fillId="21" borderId="19" xfId="0" applyFont="1" applyFill="1" applyBorder="1" applyAlignment="1">
      <alignment horizontal="center" vertical="center" wrapText="1"/>
    </xf>
    <xf numFmtId="0" fontId="91" fillId="21" borderId="56" xfId="0" applyFont="1" applyFill="1" applyBorder="1" applyAlignment="1">
      <alignment horizontal="center" vertical="center" wrapText="1"/>
    </xf>
    <xf numFmtId="3" fontId="92" fillId="21" borderId="57" xfId="0" applyNumberFormat="1" applyFont="1" applyFill="1" applyBorder="1" applyAlignment="1">
      <alignment horizontal="center" vertical="center" wrapText="1"/>
    </xf>
    <xf numFmtId="3" fontId="92" fillId="21" borderId="22" xfId="0" applyNumberFormat="1" applyFont="1" applyFill="1" applyBorder="1" applyAlignment="1">
      <alignment horizontal="center" vertical="center" wrapText="1"/>
    </xf>
    <xf numFmtId="3" fontId="92" fillId="21" borderId="70" xfId="0" applyNumberFormat="1" applyFont="1" applyFill="1" applyBorder="1" applyAlignment="1">
      <alignment horizontal="center" vertical="center" wrapText="1"/>
    </xf>
    <xf numFmtId="0" fontId="92" fillId="19" borderId="55" xfId="0" applyFont="1" applyFill="1" applyBorder="1" applyAlignment="1" applyProtection="1">
      <alignment horizontal="center" vertical="center" wrapText="1"/>
      <protection locked="0"/>
    </xf>
    <xf numFmtId="0" fontId="92" fillId="19" borderId="56" xfId="0" applyFont="1" applyFill="1" applyBorder="1" applyAlignment="1" applyProtection="1">
      <alignment horizontal="center" vertical="center" wrapText="1"/>
      <protection locked="0"/>
    </xf>
    <xf numFmtId="4" fontId="91" fillId="19" borderId="10" xfId="0" applyNumberFormat="1" applyFont="1" applyFill="1" applyBorder="1" applyAlignment="1" applyProtection="1">
      <alignment horizontal="center" vertical="center" wrapText="1"/>
      <protection locked="0"/>
    </xf>
    <xf numFmtId="4" fontId="91" fillId="0" borderId="10" xfId="0" applyNumberFormat="1" applyFont="1" applyBorder="1" applyAlignment="1" applyProtection="1">
      <alignment horizontal="center" vertical="center" wrapText="1"/>
      <protection locked="0"/>
    </xf>
    <xf numFmtId="0" fontId="92" fillId="21" borderId="27" xfId="0" applyFont="1" applyFill="1" applyBorder="1" applyAlignment="1">
      <alignment horizontal="center" vertical="center" wrapText="1"/>
    </xf>
    <xf numFmtId="0" fontId="92" fillId="21" borderId="10" xfId="0" applyFont="1" applyFill="1" applyBorder="1" applyAlignment="1">
      <alignment horizontal="center" vertical="center" wrapText="1"/>
    </xf>
    <xf numFmtId="0" fontId="92" fillId="21" borderId="18" xfId="0" applyFont="1" applyFill="1" applyBorder="1" applyAlignment="1">
      <alignment horizontal="center" vertical="center" wrapText="1"/>
    </xf>
    <xf numFmtId="3" fontId="92" fillId="21" borderId="17" xfId="0" applyNumberFormat="1" applyFont="1" applyFill="1" applyBorder="1" applyAlignment="1">
      <alignment horizontal="center" vertical="center" wrapText="1"/>
    </xf>
    <xf numFmtId="3" fontId="92" fillId="21" borderId="12" xfId="0" applyNumberFormat="1" applyFont="1" applyFill="1" applyBorder="1" applyAlignment="1">
      <alignment horizontal="center" vertical="center" wrapText="1"/>
    </xf>
    <xf numFmtId="3" fontId="92" fillId="21" borderId="69" xfId="0" applyNumberFormat="1" applyFont="1" applyFill="1" applyBorder="1" applyAlignment="1">
      <alignment horizontal="center" vertical="center" wrapText="1"/>
    </xf>
    <xf numFmtId="0" fontId="88" fillId="0" borderId="30" xfId="0" applyFont="1" applyBorder="1" applyAlignment="1">
      <alignment horizontal="left" wrapText="1"/>
    </xf>
    <xf numFmtId="0" fontId="88" fillId="0" borderId="0" xfId="0" applyFont="1" applyAlignment="1">
      <alignment horizontal="left" wrapText="1"/>
    </xf>
    <xf numFmtId="2" fontId="91" fillId="0" borderId="10" xfId="0" applyNumberFormat="1" applyFont="1" applyBorder="1" applyAlignment="1" applyProtection="1">
      <alignment horizontal="center" vertical="center" wrapText="1"/>
      <protection locked="0"/>
    </xf>
    <xf numFmtId="10" fontId="91" fillId="21" borderId="17" xfId="0" applyNumberFormat="1" applyFont="1" applyFill="1" applyBorder="1" applyAlignment="1">
      <alignment horizontal="center" vertical="center" wrapText="1"/>
    </xf>
    <xf numFmtId="10" fontId="91" fillId="21" borderId="12" xfId="0" applyNumberFormat="1" applyFont="1" applyFill="1" applyBorder="1" applyAlignment="1">
      <alignment horizontal="center" vertical="center" wrapText="1"/>
    </xf>
    <xf numFmtId="0" fontId="91" fillId="0" borderId="12" xfId="0" applyFont="1" applyBorder="1" applyAlignment="1">
      <alignment horizontal="left" vertical="center" wrapText="1"/>
    </xf>
    <xf numFmtId="0" fontId="86" fillId="0" borderId="45" xfId="0" applyFont="1" applyBorder="1" applyAlignment="1">
      <alignment horizontal="center" vertical="center" wrapText="1"/>
    </xf>
    <xf numFmtId="0" fontId="86" fillId="0" borderId="41" xfId="0" applyFont="1" applyBorder="1" applyAlignment="1">
      <alignment horizontal="center" vertical="center" wrapText="1"/>
    </xf>
    <xf numFmtId="3" fontId="91" fillId="21" borderId="17" xfId="0" applyNumberFormat="1" applyFont="1" applyFill="1" applyBorder="1" applyAlignment="1">
      <alignment horizontal="center" vertical="center" wrapText="1"/>
    </xf>
    <xf numFmtId="3" fontId="91" fillId="21" borderId="12" xfId="0" applyNumberFormat="1" applyFont="1" applyFill="1" applyBorder="1" applyAlignment="1">
      <alignment horizontal="center" vertical="center" wrapText="1"/>
    </xf>
    <xf numFmtId="3" fontId="91" fillId="21" borderId="69" xfId="0" applyNumberFormat="1" applyFont="1" applyFill="1" applyBorder="1" applyAlignment="1">
      <alignment horizontal="center" vertical="center" wrapText="1"/>
    </xf>
    <xf numFmtId="0" fontId="91" fillId="21" borderId="21" xfId="0" applyFont="1" applyFill="1" applyBorder="1" applyAlignment="1">
      <alignment horizontal="center" vertical="center" wrapText="1"/>
    </xf>
    <xf numFmtId="0" fontId="91" fillId="21" borderId="29" xfId="0" applyFont="1" applyFill="1" applyBorder="1" applyAlignment="1">
      <alignment horizontal="center" vertical="center" wrapText="1"/>
    </xf>
    <xf numFmtId="0" fontId="70" fillId="23" borderId="40" xfId="0" applyFont="1" applyFill="1" applyBorder="1" applyAlignment="1">
      <alignment horizontal="center" vertical="center" wrapText="1"/>
    </xf>
    <xf numFmtId="0" fontId="70" fillId="23" borderId="41" xfId="0" applyFont="1" applyFill="1" applyBorder="1" applyAlignment="1">
      <alignment horizontal="center" vertical="center" wrapText="1"/>
    </xf>
    <xf numFmtId="0" fontId="70" fillId="22" borderId="24" xfId="0" applyFont="1" applyFill="1" applyBorder="1" applyAlignment="1">
      <alignment horizontal="center" vertical="center" wrapText="1"/>
    </xf>
    <xf numFmtId="0" fontId="70" fillId="22" borderId="26" xfId="0" applyFont="1" applyFill="1" applyBorder="1" applyAlignment="1">
      <alignment horizontal="center" vertical="center" wrapText="1"/>
    </xf>
    <xf numFmtId="0" fontId="70" fillId="22" borderId="31" xfId="0" applyFont="1" applyFill="1" applyBorder="1" applyAlignment="1">
      <alignment horizontal="center" vertical="center" wrapText="1"/>
    </xf>
    <xf numFmtId="0" fontId="70" fillId="22" borderId="18" xfId="0" applyFont="1" applyFill="1" applyBorder="1" applyAlignment="1">
      <alignment horizontal="center" vertical="center" wrapText="1"/>
    </xf>
    <xf numFmtId="0" fontId="70" fillId="22" borderId="27" xfId="0" applyFont="1" applyFill="1" applyBorder="1" applyAlignment="1">
      <alignment horizontal="center" vertical="center" wrapText="1"/>
    </xf>
    <xf numFmtId="0" fontId="70" fillId="22" borderId="47" xfId="0" applyFont="1" applyFill="1" applyBorder="1" applyAlignment="1">
      <alignment horizontal="center" vertical="center" wrapText="1"/>
    </xf>
    <xf numFmtId="0" fontId="70" fillId="22" borderId="46" xfId="0" applyFont="1" applyFill="1" applyBorder="1" applyAlignment="1">
      <alignment horizontal="center" vertical="center" wrapText="1"/>
    </xf>
    <xf numFmtId="0" fontId="70" fillId="22" borderId="21" xfId="0" applyFont="1" applyFill="1" applyBorder="1" applyAlignment="1">
      <alignment horizontal="center" vertical="center" wrapText="1"/>
    </xf>
    <xf numFmtId="0" fontId="42" fillId="22" borderId="18" xfId="0" applyFont="1" applyFill="1" applyBorder="1" applyAlignment="1">
      <alignment horizontal="center" vertical="center" wrapText="1"/>
    </xf>
    <xf numFmtId="0" fontId="42" fillId="22" borderId="27" xfId="0" applyFont="1" applyFill="1" applyBorder="1" applyAlignment="1">
      <alignment horizontal="center" vertical="center" wrapText="1"/>
    </xf>
    <xf numFmtId="0" fontId="42" fillId="22" borderId="21" xfId="0" applyFont="1" applyFill="1" applyBorder="1" applyAlignment="1">
      <alignment horizontal="center" vertical="center" wrapText="1"/>
    </xf>
    <xf numFmtId="0" fontId="70" fillId="22" borderId="40" xfId="0" applyFont="1" applyFill="1" applyBorder="1" applyAlignment="1">
      <alignment horizontal="center" vertical="center" wrapText="1"/>
    </xf>
    <xf numFmtId="0" fontId="70" fillId="22" borderId="41" xfId="0" applyFont="1" applyFill="1" applyBorder="1" applyAlignment="1">
      <alignment horizontal="center" vertical="center" wrapText="1"/>
    </xf>
    <xf numFmtId="0" fontId="70" fillId="22" borderId="48" xfId="0" applyFont="1" applyFill="1" applyBorder="1" applyAlignment="1">
      <alignment horizontal="center" vertical="center" wrapText="1"/>
    </xf>
    <xf numFmtId="0" fontId="70" fillId="23" borderId="42"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70" fillId="22" borderId="28" xfId="0" applyFont="1" applyFill="1" applyBorder="1" applyAlignment="1">
      <alignment horizontal="center" vertical="center" wrapText="1"/>
    </xf>
    <xf numFmtId="0" fontId="70" fillId="22" borderId="10" xfId="0" applyFont="1" applyFill="1" applyBorder="1" applyAlignment="1">
      <alignment horizontal="center" vertical="center" wrapText="1"/>
    </xf>
    <xf numFmtId="0" fontId="70" fillId="22" borderId="49" xfId="0" applyFont="1" applyFill="1" applyBorder="1" applyAlignment="1">
      <alignment horizontal="center" vertical="center" wrapText="1"/>
    </xf>
    <xf numFmtId="0" fontId="70" fillId="23" borderId="43" xfId="0" applyFont="1" applyFill="1" applyBorder="1" applyAlignment="1">
      <alignment horizontal="center" vertical="center" wrapText="1"/>
    </xf>
    <xf numFmtId="0" fontId="70" fillId="23" borderId="44" xfId="0" applyFont="1" applyFill="1" applyBorder="1" applyAlignment="1">
      <alignment horizontal="center" vertical="center" wrapText="1"/>
    </xf>
    <xf numFmtId="0" fontId="70" fillId="22" borderId="29" xfId="0" applyFont="1" applyFill="1" applyBorder="1" applyAlignment="1">
      <alignment horizontal="center" vertical="center" wrapText="1"/>
    </xf>
    <xf numFmtId="0" fontId="70" fillId="22" borderId="40" xfId="0" applyFont="1" applyFill="1" applyBorder="1" applyAlignment="1">
      <alignment vertical="center" wrapText="1"/>
    </xf>
    <xf numFmtId="0" fontId="70" fillId="22" borderId="45" xfId="0" applyFont="1" applyFill="1" applyBorder="1" applyAlignment="1">
      <alignment vertical="center" wrapText="1"/>
    </xf>
    <xf numFmtId="0" fontId="70" fillId="22" borderId="50" xfId="0" applyFont="1" applyFill="1" applyBorder="1" applyAlignment="1">
      <alignment vertical="center" wrapText="1"/>
    </xf>
    <xf numFmtId="0" fontId="70" fillId="23" borderId="51" xfId="0" applyFont="1" applyFill="1" applyBorder="1" applyAlignment="1">
      <alignment horizontal="center" vertical="center" wrapText="1"/>
    </xf>
    <xf numFmtId="0" fontId="70" fillId="23" borderId="50" xfId="0" applyFont="1" applyFill="1" applyBorder="1" applyAlignment="1">
      <alignment horizontal="center" vertical="center" wrapText="1"/>
    </xf>
    <xf numFmtId="0" fontId="56" fillId="0" borderId="0" xfId="0" applyFont="1" applyAlignment="1">
      <alignment horizontal="center" vertical="center"/>
    </xf>
    <xf numFmtId="0" fontId="0" fillId="0" borderId="0" xfId="0"/>
    <xf numFmtId="0" fontId="56" fillId="0" borderId="39" xfId="0" applyFont="1" applyBorder="1" applyAlignment="1">
      <alignment horizontal="center" vertical="center"/>
    </xf>
    <xf numFmtId="0" fontId="0" fillId="0" borderId="39" xfId="0" applyBorder="1"/>
    <xf numFmtId="0" fontId="70" fillId="23" borderId="20" xfId="0" applyFont="1" applyFill="1" applyBorder="1" applyAlignment="1">
      <alignment horizontal="center" vertical="center" wrapText="1"/>
    </xf>
    <xf numFmtId="0" fontId="70" fillId="23" borderId="23" xfId="0" applyFont="1" applyFill="1" applyBorder="1" applyAlignment="1">
      <alignment horizontal="center" vertical="center" wrapText="1"/>
    </xf>
    <xf numFmtId="0" fontId="75" fillId="24" borderId="0" xfId="0" applyFont="1" applyFill="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xr:uid="{800E6DF8-80DE-457E-BC4F-0348CDB54801}"/>
    <cellStyle name="Обычный 2 2" xfId="26" xr:uid="{55665747-970C-4573-B872-3308AEB16E18}"/>
    <cellStyle name="Плохой" xfId="20" builtinId="27" customBuiltin="1"/>
    <cellStyle name="Пояснение" xfId="21" builtinId="53" customBuiltin="1"/>
    <cellStyle name="Примечание" xfId="22" builtinId="10" customBuiltin="1"/>
    <cellStyle name="Связанная ячейка" xfId="23" builtinId="24" customBuiltin="1"/>
    <cellStyle name="Текст предупреждения" xfId="24" builtinId="11" customBuiltin="1"/>
    <cellStyle name="Хороший" xfId="25" builtinId="26" customBuiltin="1"/>
  </cellStyles>
  <dxfs count="5">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8F7A8-6257-46FF-B896-B7DFC9560502}">
  <sheetPr>
    <tabColor rgb="FFFF0000"/>
  </sheetPr>
  <dimension ref="A1:AJ507"/>
  <sheetViews>
    <sheetView tabSelected="1" view="pageBreakPreview" zoomScale="85" zoomScaleNormal="90" zoomScaleSheetLayoutView="85" workbookViewId="0">
      <selection activeCell="A100" sqref="A100:L100"/>
    </sheetView>
  </sheetViews>
  <sheetFormatPr defaultColWidth="23.7109375" defaultRowHeight="12" customHeight="1" zeroHeight="1" x14ac:dyDescent="0.2"/>
  <cols>
    <col min="1" max="12" width="11.7109375" style="105" customWidth="1"/>
    <col min="13" max="15" width="9.140625" style="170" hidden="1" customWidth="1"/>
    <col min="16" max="16" width="17.5703125" style="170" hidden="1" customWidth="1"/>
    <col min="17" max="36" width="9.140625" style="170" customWidth="1"/>
    <col min="37" max="149" width="9.140625" style="105" customWidth="1"/>
    <col min="150" max="16384" width="23.7109375" style="105"/>
  </cols>
  <sheetData>
    <row r="1" spans="1:12" ht="102.75" customHeight="1" x14ac:dyDescent="0.2">
      <c r="A1" s="381" t="s">
        <v>558</v>
      </c>
      <c r="B1" s="449"/>
      <c r="C1" s="449"/>
      <c r="D1" s="449"/>
      <c r="E1" s="449"/>
      <c r="F1" s="449"/>
      <c r="G1" s="449"/>
      <c r="H1" s="449"/>
      <c r="I1" s="449"/>
      <c r="J1" s="449"/>
      <c r="K1" s="449"/>
      <c r="L1" s="449"/>
    </row>
    <row r="2" spans="1:12" ht="25.5" x14ac:dyDescent="0.2">
      <c r="A2" s="450" t="s">
        <v>287</v>
      </c>
      <c r="B2" s="450"/>
      <c r="C2" s="450"/>
      <c r="D2" s="450"/>
      <c r="E2" s="450"/>
      <c r="F2" s="450"/>
      <c r="G2" s="450"/>
      <c r="H2" s="450"/>
      <c r="I2" s="450"/>
      <c r="J2" s="450"/>
      <c r="K2" s="450"/>
      <c r="L2" s="450"/>
    </row>
    <row r="3" spans="1:12" ht="20.100000000000001" customHeight="1" x14ac:dyDescent="0.2">
      <c r="A3" s="436" t="s">
        <v>288</v>
      </c>
      <c r="B3" s="436"/>
      <c r="C3" s="436"/>
      <c r="D3" s="436"/>
      <c r="E3" s="436"/>
      <c r="F3" s="436"/>
      <c r="G3" s="436"/>
      <c r="H3" s="436"/>
      <c r="I3" s="436"/>
      <c r="J3" s="436"/>
      <c r="K3" s="436"/>
      <c r="L3" s="436"/>
    </row>
    <row r="4" spans="1:12" ht="20.100000000000001" customHeight="1" x14ac:dyDescent="0.2">
      <c r="A4" s="409"/>
      <c r="B4" s="404"/>
      <c r="C4" s="404"/>
      <c r="D4" s="404"/>
      <c r="E4" s="404"/>
      <c r="F4" s="404"/>
      <c r="G4" s="404"/>
      <c r="H4" s="404"/>
      <c r="I4" s="404"/>
      <c r="J4" s="404"/>
      <c r="K4" s="404"/>
      <c r="L4" s="410"/>
    </row>
    <row r="5" spans="1:12" ht="20.100000000000001" customHeight="1" x14ac:dyDescent="0.2">
      <c r="A5" s="423" t="s">
        <v>241</v>
      </c>
      <c r="B5" s="424"/>
      <c r="C5" s="424"/>
      <c r="D5" s="424"/>
      <c r="E5" s="424"/>
      <c r="F5" s="424"/>
      <c r="G5" s="424"/>
      <c r="H5" s="424"/>
      <c r="I5" s="424"/>
      <c r="J5" s="424"/>
      <c r="K5" s="424"/>
      <c r="L5" s="425"/>
    </row>
    <row r="6" spans="1:12" ht="20.100000000000001" customHeight="1" x14ac:dyDescent="0.2">
      <c r="A6" s="413"/>
      <c r="B6" s="413"/>
      <c r="C6" s="413"/>
      <c r="D6" s="413"/>
      <c r="E6" s="413"/>
      <c r="F6" s="413"/>
      <c r="G6" s="413"/>
      <c r="H6" s="413"/>
      <c r="I6" s="413"/>
      <c r="J6" s="413"/>
      <c r="K6" s="413"/>
      <c r="L6" s="413"/>
    </row>
    <row r="7" spans="1:12" ht="20.100000000000001" customHeight="1" x14ac:dyDescent="0.2">
      <c r="A7" s="436" t="s">
        <v>157</v>
      </c>
      <c r="B7" s="436"/>
      <c r="C7" s="436"/>
      <c r="D7" s="436"/>
      <c r="E7" s="436"/>
      <c r="F7" s="436"/>
      <c r="G7" s="413"/>
      <c r="H7" s="413"/>
      <c r="I7" s="413"/>
      <c r="J7" s="413"/>
      <c r="K7" s="413"/>
      <c r="L7" s="413"/>
    </row>
    <row r="8" spans="1:12" ht="31.5" customHeight="1" x14ac:dyDescent="0.2">
      <c r="A8" s="436" t="s">
        <v>414</v>
      </c>
      <c r="B8" s="451"/>
      <c r="C8" s="451"/>
      <c r="D8" s="451"/>
      <c r="E8" s="451"/>
      <c r="F8" s="451"/>
      <c r="G8" s="452"/>
      <c r="H8" s="453"/>
      <c r="I8" s="453"/>
      <c r="J8" s="453"/>
      <c r="K8" s="453"/>
      <c r="L8" s="453"/>
    </row>
    <row r="9" spans="1:12" ht="38.25" customHeight="1" x14ac:dyDescent="0.2">
      <c r="A9" s="436" t="s">
        <v>415</v>
      </c>
      <c r="B9" s="451"/>
      <c r="C9" s="451"/>
      <c r="D9" s="451"/>
      <c r="E9" s="451"/>
      <c r="F9" s="451"/>
      <c r="G9" s="413"/>
      <c r="H9" s="453"/>
      <c r="I9" s="453"/>
      <c r="J9" s="453"/>
      <c r="K9" s="453"/>
      <c r="L9" s="453"/>
    </row>
    <row r="10" spans="1:12" ht="20.100000000000001" customHeight="1" x14ac:dyDescent="0.2">
      <c r="A10" s="436" t="s">
        <v>242</v>
      </c>
      <c r="B10" s="436"/>
      <c r="C10" s="436"/>
      <c r="D10" s="436"/>
      <c r="E10" s="436"/>
      <c r="F10" s="436"/>
      <c r="G10" s="436"/>
      <c r="H10" s="436"/>
      <c r="I10" s="436"/>
      <c r="J10" s="436"/>
      <c r="K10" s="436"/>
      <c r="L10" s="436"/>
    </row>
    <row r="11" spans="1:12" ht="42" customHeight="1" x14ac:dyDescent="0.2">
      <c r="A11" s="377" t="s">
        <v>212</v>
      </c>
      <c r="B11" s="377"/>
      <c r="C11" s="377"/>
      <c r="D11" s="377"/>
      <c r="E11" s="377"/>
      <c r="F11" s="377"/>
      <c r="G11" s="383"/>
      <c r="H11" s="384"/>
      <c r="I11" s="384"/>
      <c r="J11" s="384"/>
      <c r="K11" s="384"/>
      <c r="L11" s="408"/>
    </row>
    <row r="12" spans="1:12" ht="20.100000000000001" customHeight="1" x14ac:dyDescent="0.2">
      <c r="A12" s="377" t="s">
        <v>259</v>
      </c>
      <c r="B12" s="377"/>
      <c r="C12" s="377"/>
      <c r="D12" s="377"/>
      <c r="E12" s="377"/>
      <c r="F12" s="377"/>
      <c r="G12" s="383"/>
      <c r="H12" s="384"/>
      <c r="I12" s="384"/>
      <c r="J12" s="384"/>
      <c r="K12" s="384"/>
      <c r="L12" s="408"/>
    </row>
    <row r="13" spans="1:12" ht="20.100000000000001" customHeight="1" x14ac:dyDescent="0.2">
      <c r="A13" s="377" t="s">
        <v>260</v>
      </c>
      <c r="B13" s="446"/>
      <c r="C13" s="446"/>
      <c r="D13" s="446"/>
      <c r="E13" s="446"/>
      <c r="F13" s="446"/>
      <c r="G13" s="413"/>
      <c r="H13" s="411"/>
      <c r="I13" s="411"/>
      <c r="J13" s="411"/>
      <c r="K13" s="411"/>
      <c r="L13" s="411"/>
    </row>
    <row r="14" spans="1:12" ht="35.25" customHeight="1" x14ac:dyDescent="0.2">
      <c r="A14" s="377" t="s">
        <v>285</v>
      </c>
      <c r="B14" s="446"/>
      <c r="C14" s="446"/>
      <c r="D14" s="446"/>
      <c r="E14" s="446"/>
      <c r="F14" s="446"/>
      <c r="G14" s="413"/>
      <c r="H14" s="411"/>
      <c r="I14" s="411"/>
      <c r="J14" s="411"/>
      <c r="K14" s="411"/>
      <c r="L14" s="411"/>
    </row>
    <row r="15" spans="1:12" ht="20.100000000000001" customHeight="1" x14ac:dyDescent="0.2">
      <c r="A15" s="377" t="s">
        <v>261</v>
      </c>
      <c r="B15" s="447"/>
      <c r="C15" s="447"/>
      <c r="D15" s="447"/>
      <c r="E15" s="447"/>
      <c r="F15" s="447"/>
      <c r="G15" s="447"/>
      <c r="H15" s="381" t="s">
        <v>262</v>
      </c>
      <c r="I15" s="381"/>
      <c r="J15" s="381"/>
      <c r="K15" s="381"/>
      <c r="L15" s="381"/>
    </row>
    <row r="16" spans="1:12" ht="20.100000000000001" customHeight="1" x14ac:dyDescent="0.2">
      <c r="A16" s="413"/>
      <c r="B16" s="411"/>
      <c r="C16" s="411"/>
      <c r="D16" s="411"/>
      <c r="E16" s="411"/>
      <c r="F16" s="411"/>
      <c r="G16" s="411"/>
      <c r="H16" s="413"/>
      <c r="I16" s="411"/>
      <c r="J16" s="411"/>
      <c r="K16" s="411"/>
      <c r="L16" s="411"/>
    </row>
    <row r="17" spans="1:36" ht="20.100000000000001" customHeight="1" x14ac:dyDescent="0.2">
      <c r="A17" s="377" t="s">
        <v>260</v>
      </c>
      <c r="B17" s="447"/>
      <c r="C17" s="447"/>
      <c r="D17" s="447"/>
      <c r="E17" s="447"/>
      <c r="F17" s="447"/>
      <c r="G17" s="447"/>
      <c r="H17" s="381" t="s">
        <v>260</v>
      </c>
      <c r="I17" s="381"/>
      <c r="J17" s="381"/>
      <c r="K17" s="381"/>
      <c r="L17" s="381"/>
    </row>
    <row r="18" spans="1:36" ht="20.100000000000001" customHeight="1" x14ac:dyDescent="0.2">
      <c r="A18" s="413"/>
      <c r="B18" s="413"/>
      <c r="C18" s="413"/>
      <c r="D18" s="413"/>
      <c r="E18" s="413"/>
      <c r="F18" s="413"/>
      <c r="G18" s="413"/>
      <c r="H18" s="413"/>
      <c r="I18" s="411"/>
      <c r="J18" s="411"/>
      <c r="K18" s="411"/>
      <c r="L18" s="411"/>
    </row>
    <row r="19" spans="1:36" ht="20.100000000000001" customHeight="1" x14ac:dyDescent="0.2">
      <c r="A19" s="377" t="s">
        <v>286</v>
      </c>
      <c r="B19" s="377"/>
      <c r="C19" s="377"/>
      <c r="D19" s="377"/>
      <c r="E19" s="377"/>
      <c r="F19" s="377"/>
      <c r="G19" s="377"/>
      <c r="H19" s="377"/>
      <c r="I19" s="377"/>
      <c r="J19" s="377"/>
      <c r="K19" s="377"/>
      <c r="L19" s="377"/>
    </row>
    <row r="20" spans="1:36" ht="20.100000000000001" customHeight="1" x14ac:dyDescent="0.2">
      <c r="A20" s="383"/>
      <c r="B20" s="385"/>
      <c r="C20" s="385"/>
      <c r="D20" s="385"/>
      <c r="E20" s="385"/>
      <c r="F20" s="385"/>
      <c r="G20" s="385"/>
      <c r="H20" s="385"/>
      <c r="I20" s="385"/>
      <c r="J20" s="385"/>
      <c r="K20" s="385"/>
      <c r="L20" s="386"/>
    </row>
    <row r="21" spans="1:36" ht="20.100000000000001" customHeight="1" x14ac:dyDescent="0.2">
      <c r="A21" s="377" t="s">
        <v>160</v>
      </c>
      <c r="B21" s="377"/>
      <c r="C21" s="377"/>
      <c r="D21" s="377"/>
      <c r="E21" s="377"/>
      <c r="F21" s="377"/>
      <c r="G21" s="377"/>
      <c r="H21" s="377"/>
      <c r="I21" s="377"/>
      <c r="J21" s="377"/>
      <c r="K21" s="377"/>
      <c r="L21" s="377"/>
    </row>
    <row r="22" spans="1:36" ht="36.75" customHeight="1" x14ac:dyDescent="0.2">
      <c r="A22" s="448"/>
      <c r="B22" s="448"/>
      <c r="C22" s="448"/>
      <c r="D22" s="448"/>
      <c r="E22" s="448"/>
      <c r="F22" s="448"/>
      <c r="G22" s="448"/>
      <c r="H22" s="448"/>
      <c r="I22" s="448"/>
      <c r="J22" s="448"/>
      <c r="K22" s="448"/>
      <c r="L22" s="448"/>
    </row>
    <row r="23" spans="1:36" s="249" customFormat="1" ht="33.75" customHeight="1" x14ac:dyDescent="0.25">
      <c r="A23" s="377" t="s">
        <v>576</v>
      </c>
      <c r="B23" s="377"/>
      <c r="C23" s="377"/>
      <c r="D23" s="377"/>
      <c r="E23" s="377"/>
      <c r="F23" s="377"/>
      <c r="G23" s="475"/>
      <c r="H23" s="475"/>
      <c r="I23" s="475"/>
      <c r="J23" s="475"/>
      <c r="K23" s="475"/>
      <c r="L23" s="475"/>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row>
    <row r="24" spans="1:36" s="249" customFormat="1" ht="20.100000000000001" customHeight="1" x14ac:dyDescent="0.25">
      <c r="A24" s="377" t="s">
        <v>539</v>
      </c>
      <c r="B24" s="377"/>
      <c r="C24" s="377"/>
      <c r="D24" s="377"/>
      <c r="E24" s="377"/>
      <c r="F24" s="377"/>
      <c r="G24" s="446"/>
      <c r="H24" s="446"/>
      <c r="I24" s="446"/>
      <c r="J24" s="446"/>
      <c r="K24" s="446"/>
      <c r="L24" s="446"/>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row>
    <row r="25" spans="1:36" ht="33" customHeight="1" x14ac:dyDescent="0.2">
      <c r="A25" s="381" t="s">
        <v>559</v>
      </c>
      <c r="B25" s="381"/>
      <c r="C25" s="381"/>
      <c r="D25" s="381"/>
      <c r="E25" s="381"/>
      <c r="F25" s="136" t="s">
        <v>270</v>
      </c>
      <c r="G25" s="381" t="s">
        <v>540</v>
      </c>
      <c r="H25" s="381"/>
      <c r="I25" s="381"/>
      <c r="J25" s="381"/>
      <c r="K25" s="381"/>
      <c r="L25" s="381"/>
    </row>
    <row r="26" spans="1:36" ht="20.100000000000001" customHeight="1" x14ac:dyDescent="0.2">
      <c r="A26" s="429"/>
      <c r="B26" s="430"/>
      <c r="C26" s="430"/>
      <c r="D26" s="430"/>
      <c r="E26" s="431"/>
      <c r="F26" s="298"/>
      <c r="G26" s="429"/>
      <c r="H26" s="430"/>
      <c r="I26" s="430"/>
      <c r="J26" s="430"/>
      <c r="K26" s="430"/>
      <c r="L26" s="431"/>
    </row>
    <row r="27" spans="1:36" ht="20.100000000000001" customHeight="1" x14ac:dyDescent="0.2">
      <c r="A27" s="429"/>
      <c r="B27" s="430"/>
      <c r="C27" s="430"/>
      <c r="D27" s="430"/>
      <c r="E27" s="431"/>
      <c r="F27" s="298"/>
      <c r="G27" s="429"/>
      <c r="H27" s="430"/>
      <c r="I27" s="430"/>
      <c r="J27" s="430"/>
      <c r="K27" s="430"/>
      <c r="L27" s="431"/>
    </row>
    <row r="28" spans="1:36" ht="20.100000000000001" customHeight="1" x14ac:dyDescent="0.2">
      <c r="A28" s="429"/>
      <c r="B28" s="430"/>
      <c r="C28" s="430"/>
      <c r="D28" s="430"/>
      <c r="E28" s="431"/>
      <c r="F28" s="298"/>
      <c r="G28" s="429"/>
      <c r="H28" s="430"/>
      <c r="I28" s="430"/>
      <c r="J28" s="430"/>
      <c r="K28" s="430"/>
      <c r="L28" s="431"/>
    </row>
    <row r="29" spans="1:36" ht="20.100000000000001" customHeight="1" x14ac:dyDescent="0.2">
      <c r="A29" s="383"/>
      <c r="B29" s="384"/>
      <c r="C29" s="384"/>
      <c r="D29" s="384"/>
      <c r="E29" s="408"/>
      <c r="F29" s="246"/>
      <c r="G29" s="383"/>
      <c r="H29" s="384"/>
      <c r="I29" s="384"/>
      <c r="J29" s="384"/>
      <c r="K29" s="384"/>
      <c r="L29" s="408"/>
    </row>
    <row r="30" spans="1:36" ht="20.100000000000001" customHeight="1" x14ac:dyDescent="0.2">
      <c r="A30" s="383"/>
      <c r="B30" s="384"/>
      <c r="C30" s="384"/>
      <c r="D30" s="384"/>
      <c r="E30" s="408"/>
      <c r="F30" s="246"/>
      <c r="G30" s="383"/>
      <c r="H30" s="384"/>
      <c r="I30" s="384"/>
      <c r="J30" s="384"/>
      <c r="K30" s="384"/>
      <c r="L30" s="408"/>
    </row>
    <row r="31" spans="1:36" ht="20.100000000000001" customHeight="1" x14ac:dyDescent="0.2">
      <c r="A31" s="383"/>
      <c r="B31" s="384"/>
      <c r="C31" s="384"/>
      <c r="D31" s="384"/>
      <c r="E31" s="408"/>
      <c r="F31" s="246"/>
      <c r="G31" s="383"/>
      <c r="H31" s="384"/>
      <c r="I31" s="384"/>
      <c r="J31" s="384"/>
      <c r="K31" s="384"/>
      <c r="L31" s="408"/>
    </row>
    <row r="32" spans="1:36" ht="20.100000000000001" customHeight="1" x14ac:dyDescent="0.2">
      <c r="A32" s="383"/>
      <c r="B32" s="384"/>
      <c r="C32" s="384"/>
      <c r="D32" s="384"/>
      <c r="E32" s="408"/>
      <c r="F32" s="246"/>
      <c r="G32" s="383"/>
      <c r="H32" s="384"/>
      <c r="I32" s="384"/>
      <c r="J32" s="384"/>
      <c r="K32" s="384"/>
      <c r="L32" s="408"/>
    </row>
    <row r="33" spans="1:36" ht="20.100000000000001" customHeight="1" x14ac:dyDescent="0.2">
      <c r="A33" s="383"/>
      <c r="B33" s="384"/>
      <c r="C33" s="384"/>
      <c r="D33" s="384"/>
      <c r="E33" s="408"/>
      <c r="F33" s="246"/>
      <c r="G33" s="383"/>
      <c r="H33" s="384"/>
      <c r="I33" s="384"/>
      <c r="J33" s="384"/>
      <c r="K33" s="384"/>
      <c r="L33" s="408"/>
    </row>
    <row r="34" spans="1:36" ht="20.100000000000001" customHeight="1" x14ac:dyDescent="0.2">
      <c r="A34" s="383"/>
      <c r="B34" s="384"/>
      <c r="C34" s="384"/>
      <c r="D34" s="384"/>
      <c r="E34" s="408"/>
      <c r="F34" s="246"/>
      <c r="G34" s="383"/>
      <c r="H34" s="384"/>
      <c r="I34" s="384"/>
      <c r="J34" s="384"/>
      <c r="K34" s="384"/>
      <c r="L34" s="408"/>
    </row>
    <row r="35" spans="1:36" s="172" customFormat="1" ht="54" customHeight="1" x14ac:dyDescent="0.2">
      <c r="A35" s="423" t="s">
        <v>560</v>
      </c>
      <c r="B35" s="424"/>
      <c r="C35" s="424"/>
      <c r="D35" s="424"/>
      <c r="E35" s="424"/>
      <c r="F35" s="425"/>
      <c r="G35" s="383"/>
      <c r="H35" s="384"/>
      <c r="I35" s="384"/>
      <c r="J35" s="384"/>
      <c r="K35" s="384"/>
      <c r="L35" s="408"/>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row>
    <row r="36" spans="1:36" s="172" customFormat="1" ht="28.5" customHeight="1" x14ac:dyDescent="0.2">
      <c r="A36" s="423" t="s">
        <v>561</v>
      </c>
      <c r="B36" s="424"/>
      <c r="C36" s="424"/>
      <c r="D36" s="424"/>
      <c r="E36" s="424"/>
      <c r="F36" s="425"/>
      <c r="G36" s="455"/>
      <c r="H36" s="384"/>
      <c r="I36" s="384"/>
      <c r="J36" s="384"/>
      <c r="K36" s="384"/>
      <c r="L36" s="408"/>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row>
    <row r="37" spans="1:36" ht="37.5" customHeight="1" x14ac:dyDescent="0.2">
      <c r="A37" s="498" t="s">
        <v>677</v>
      </c>
      <c r="B37" s="498"/>
      <c r="C37" s="498"/>
      <c r="D37" s="498"/>
      <c r="E37" s="498"/>
      <c r="F37" s="498"/>
      <c r="G37" s="413"/>
      <c r="H37" s="413"/>
      <c r="I37" s="413"/>
      <c r="J37" s="413"/>
      <c r="K37" s="413"/>
      <c r="L37" s="413"/>
    </row>
    <row r="38" spans="1:36" ht="20.100000000000001" customHeight="1" x14ac:dyDescent="0.2">
      <c r="A38" s="416" t="s">
        <v>678</v>
      </c>
      <c r="B38" s="417"/>
      <c r="C38" s="417"/>
      <c r="D38" s="417"/>
      <c r="E38" s="417"/>
      <c r="F38" s="417"/>
      <c r="G38" s="476"/>
      <c r="H38" s="476"/>
      <c r="I38" s="476"/>
      <c r="J38" s="476"/>
      <c r="K38" s="476"/>
      <c r="L38" s="477"/>
    </row>
    <row r="39" spans="1:36" ht="30" customHeight="1" x14ac:dyDescent="0.2">
      <c r="A39" s="426" t="s">
        <v>263</v>
      </c>
      <c r="B39" s="427"/>
      <c r="C39" s="427"/>
      <c r="D39" s="427"/>
      <c r="E39" s="428"/>
      <c r="F39" s="381" t="s">
        <v>264</v>
      </c>
      <c r="G39" s="381"/>
      <c r="H39" s="381"/>
      <c r="I39" s="381"/>
      <c r="J39" s="441" t="s">
        <v>265</v>
      </c>
      <c r="K39" s="441"/>
      <c r="L39" s="454"/>
    </row>
    <row r="40" spans="1:36" ht="39.75" customHeight="1" x14ac:dyDescent="0.2">
      <c r="A40" s="409"/>
      <c r="B40" s="404"/>
      <c r="C40" s="404"/>
      <c r="D40" s="404"/>
      <c r="E40" s="410"/>
      <c r="F40" s="411"/>
      <c r="G40" s="411"/>
      <c r="H40" s="411"/>
      <c r="I40" s="411"/>
      <c r="J40" s="409"/>
      <c r="K40" s="404"/>
      <c r="L40" s="410"/>
      <c r="M40" s="170" t="s">
        <v>631</v>
      </c>
    </row>
    <row r="41" spans="1:36" ht="20.100000000000001" customHeight="1" x14ac:dyDescent="0.2">
      <c r="A41" s="383"/>
      <c r="B41" s="384"/>
      <c r="C41" s="404"/>
      <c r="D41" s="404"/>
      <c r="E41" s="410"/>
      <c r="F41" s="411"/>
      <c r="G41" s="411"/>
      <c r="H41" s="411"/>
      <c r="I41" s="411"/>
      <c r="J41" s="409"/>
      <c r="K41" s="404"/>
      <c r="L41" s="410"/>
      <c r="M41" s="170" t="s">
        <v>632</v>
      </c>
    </row>
    <row r="42" spans="1:36" ht="20.100000000000001" customHeight="1" x14ac:dyDescent="0.2">
      <c r="A42" s="383"/>
      <c r="B42" s="384"/>
      <c r="C42" s="404"/>
      <c r="D42" s="404"/>
      <c r="E42" s="410"/>
      <c r="F42" s="411"/>
      <c r="G42" s="411"/>
      <c r="H42" s="411"/>
      <c r="I42" s="411"/>
      <c r="J42" s="409"/>
      <c r="K42" s="404"/>
      <c r="L42" s="410"/>
    </row>
    <row r="43" spans="1:36" ht="20.100000000000001" customHeight="1" x14ac:dyDescent="0.2">
      <c r="A43" s="383"/>
      <c r="B43" s="384"/>
      <c r="C43" s="404"/>
      <c r="D43" s="404"/>
      <c r="E43" s="410"/>
      <c r="F43" s="411"/>
      <c r="G43" s="411"/>
      <c r="H43" s="411"/>
      <c r="I43" s="411"/>
      <c r="J43" s="409"/>
      <c r="K43" s="404"/>
      <c r="L43" s="410"/>
    </row>
    <row r="44" spans="1:36" ht="20.100000000000001" customHeight="1" x14ac:dyDescent="0.2">
      <c r="A44" s="383"/>
      <c r="B44" s="384"/>
      <c r="C44" s="404"/>
      <c r="D44" s="404"/>
      <c r="E44" s="410"/>
      <c r="F44" s="411"/>
      <c r="G44" s="411"/>
      <c r="H44" s="411"/>
      <c r="I44" s="411"/>
      <c r="J44" s="409"/>
      <c r="K44" s="404"/>
      <c r="L44" s="410"/>
    </row>
    <row r="45" spans="1:36" ht="20.100000000000001" customHeight="1" x14ac:dyDescent="0.2">
      <c r="A45" s="383"/>
      <c r="B45" s="384"/>
      <c r="C45" s="404"/>
      <c r="D45" s="404"/>
      <c r="E45" s="410"/>
      <c r="F45" s="411"/>
      <c r="G45" s="411"/>
      <c r="H45" s="411"/>
      <c r="I45" s="411"/>
      <c r="J45" s="409"/>
      <c r="K45" s="404"/>
      <c r="L45" s="410"/>
    </row>
    <row r="46" spans="1:36" ht="20.100000000000001" customHeight="1" x14ac:dyDescent="0.2">
      <c r="A46" s="383"/>
      <c r="B46" s="384"/>
      <c r="C46" s="384"/>
      <c r="D46" s="384"/>
      <c r="E46" s="408"/>
      <c r="F46" s="409"/>
      <c r="G46" s="404"/>
      <c r="H46" s="404"/>
      <c r="I46" s="410"/>
      <c r="J46" s="409"/>
      <c r="K46" s="404"/>
      <c r="L46" s="410"/>
    </row>
    <row r="47" spans="1:36" ht="20.100000000000001" customHeight="1" x14ac:dyDescent="0.2">
      <c r="A47" s="383"/>
      <c r="B47" s="384"/>
      <c r="C47" s="404"/>
      <c r="D47" s="404"/>
      <c r="E47" s="410"/>
      <c r="F47" s="411"/>
      <c r="G47" s="411"/>
      <c r="H47" s="411"/>
      <c r="I47" s="411"/>
      <c r="J47" s="409"/>
      <c r="K47" s="404"/>
      <c r="L47" s="410"/>
    </row>
    <row r="48" spans="1:36" ht="20.100000000000001" customHeight="1" x14ac:dyDescent="0.2">
      <c r="A48" s="383"/>
      <c r="B48" s="384"/>
      <c r="C48" s="404"/>
      <c r="D48" s="404"/>
      <c r="E48" s="410"/>
      <c r="F48" s="411"/>
      <c r="G48" s="411"/>
      <c r="H48" s="411"/>
      <c r="I48" s="411"/>
      <c r="J48" s="409"/>
      <c r="K48" s="404"/>
      <c r="L48" s="410"/>
    </row>
    <row r="49" spans="1:12" ht="73.5" customHeight="1" x14ac:dyDescent="0.2">
      <c r="A49" s="416" t="s">
        <v>579</v>
      </c>
      <c r="B49" s="419"/>
      <c r="C49" s="419"/>
      <c r="D49" s="419"/>
      <c r="E49" s="419"/>
      <c r="F49" s="419"/>
      <c r="G49" s="419"/>
      <c r="H49" s="419"/>
      <c r="I49" s="419"/>
      <c r="J49" s="419"/>
      <c r="K49" s="419"/>
      <c r="L49" s="420"/>
    </row>
    <row r="50" spans="1:12" ht="47.25" customHeight="1" x14ac:dyDescent="0.2">
      <c r="A50" s="426" t="s">
        <v>580</v>
      </c>
      <c r="B50" s="427"/>
      <c r="C50" s="427"/>
      <c r="D50" s="427"/>
      <c r="E50" s="428"/>
      <c r="F50" s="426" t="s">
        <v>266</v>
      </c>
      <c r="G50" s="435"/>
      <c r="H50" s="247" t="s">
        <v>274</v>
      </c>
      <c r="I50" s="381" t="s">
        <v>275</v>
      </c>
      <c r="J50" s="381"/>
      <c r="K50" s="381" t="s">
        <v>562</v>
      </c>
      <c r="L50" s="381"/>
    </row>
    <row r="51" spans="1:12" ht="33.75" customHeight="1" x14ac:dyDescent="0.2">
      <c r="A51" s="409"/>
      <c r="B51" s="404"/>
      <c r="C51" s="404"/>
      <c r="D51" s="404"/>
      <c r="E51" s="410"/>
      <c r="F51" s="409"/>
      <c r="G51" s="386"/>
      <c r="H51" s="250"/>
      <c r="I51" s="411"/>
      <c r="J51" s="411"/>
      <c r="K51" s="411"/>
      <c r="L51" s="411"/>
    </row>
    <row r="52" spans="1:12" ht="24.95" customHeight="1" x14ac:dyDescent="0.2">
      <c r="A52" s="383"/>
      <c r="B52" s="384"/>
      <c r="C52" s="404"/>
      <c r="D52" s="404"/>
      <c r="E52" s="410"/>
      <c r="F52" s="409"/>
      <c r="G52" s="386"/>
      <c r="H52" s="250"/>
      <c r="I52" s="411"/>
      <c r="J52" s="411"/>
      <c r="K52" s="411"/>
      <c r="L52" s="411"/>
    </row>
    <row r="53" spans="1:12" ht="24.95" customHeight="1" x14ac:dyDescent="0.2">
      <c r="A53" s="383"/>
      <c r="B53" s="384"/>
      <c r="C53" s="404"/>
      <c r="D53" s="404"/>
      <c r="E53" s="410"/>
      <c r="F53" s="409"/>
      <c r="G53" s="386"/>
      <c r="H53" s="250"/>
      <c r="I53" s="411"/>
      <c r="J53" s="411"/>
      <c r="K53" s="411"/>
      <c r="L53" s="411"/>
    </row>
    <row r="54" spans="1:12" ht="24.95" customHeight="1" x14ac:dyDescent="0.2">
      <c r="A54" s="383"/>
      <c r="B54" s="384"/>
      <c r="C54" s="404"/>
      <c r="D54" s="404"/>
      <c r="E54" s="410"/>
      <c r="F54" s="409"/>
      <c r="G54" s="386"/>
      <c r="H54" s="214"/>
      <c r="I54" s="411"/>
      <c r="J54" s="411"/>
      <c r="K54" s="411"/>
      <c r="L54" s="411"/>
    </row>
    <row r="55" spans="1:12" ht="24.95" customHeight="1" x14ac:dyDescent="0.2">
      <c r="A55" s="383"/>
      <c r="B55" s="384"/>
      <c r="C55" s="404"/>
      <c r="D55" s="404"/>
      <c r="E55" s="410"/>
      <c r="F55" s="409"/>
      <c r="G55" s="386"/>
      <c r="H55" s="214"/>
      <c r="I55" s="411"/>
      <c r="J55" s="411"/>
      <c r="K55" s="411"/>
      <c r="L55" s="411"/>
    </row>
    <row r="56" spans="1:12" ht="33" customHeight="1" x14ac:dyDescent="0.2">
      <c r="A56" s="436" t="s">
        <v>530</v>
      </c>
      <c r="B56" s="436"/>
      <c r="C56" s="436"/>
      <c r="D56" s="436"/>
      <c r="E56" s="436"/>
      <c r="F56" s="436"/>
      <c r="G56" s="412"/>
      <c r="H56" s="413"/>
      <c r="I56" s="413"/>
      <c r="J56" s="413"/>
      <c r="K56" s="413"/>
      <c r="L56" s="413"/>
    </row>
    <row r="57" spans="1:12" ht="20.100000000000001" customHeight="1" x14ac:dyDescent="0.2">
      <c r="A57" s="416" t="s">
        <v>272</v>
      </c>
      <c r="B57" s="417"/>
      <c r="C57" s="417"/>
      <c r="D57" s="417"/>
      <c r="E57" s="417"/>
      <c r="F57" s="418"/>
      <c r="G57" s="415"/>
      <c r="H57" s="404"/>
      <c r="I57" s="404"/>
      <c r="J57" s="404"/>
      <c r="K57" s="404"/>
      <c r="L57" s="410"/>
    </row>
    <row r="58" spans="1:12" ht="20.100000000000001" customHeight="1" x14ac:dyDescent="0.2">
      <c r="A58" s="436" t="s">
        <v>273</v>
      </c>
      <c r="B58" s="436"/>
      <c r="C58" s="436"/>
      <c r="D58" s="436"/>
      <c r="E58" s="436"/>
      <c r="F58" s="436"/>
      <c r="G58" s="436"/>
      <c r="H58" s="436"/>
      <c r="I58" s="436"/>
      <c r="J58" s="436"/>
      <c r="K58" s="436"/>
      <c r="L58" s="436"/>
    </row>
    <row r="59" spans="1:12" ht="30" customHeight="1" x14ac:dyDescent="0.2">
      <c r="A59" s="381" t="s">
        <v>563</v>
      </c>
      <c r="B59" s="381"/>
      <c r="C59" s="381"/>
      <c r="D59" s="381"/>
      <c r="E59" s="381"/>
      <c r="F59" s="381"/>
      <c r="G59" s="381"/>
      <c r="H59" s="381" t="s">
        <v>216</v>
      </c>
      <c r="I59" s="381"/>
      <c r="J59" s="381"/>
      <c r="K59" s="381"/>
      <c r="L59" s="136" t="s">
        <v>181</v>
      </c>
    </row>
    <row r="60" spans="1:12" ht="20.100000000000001" customHeight="1" x14ac:dyDescent="0.2">
      <c r="A60" s="413"/>
      <c r="B60" s="413"/>
      <c r="C60" s="413"/>
      <c r="D60" s="413"/>
      <c r="E60" s="413"/>
      <c r="F60" s="413"/>
      <c r="G60" s="413"/>
      <c r="H60" s="422"/>
      <c r="I60" s="422"/>
      <c r="J60" s="422"/>
      <c r="K60" s="422"/>
      <c r="L60" s="214"/>
    </row>
    <row r="61" spans="1:12" ht="20.100000000000001" customHeight="1" x14ac:dyDescent="0.2">
      <c r="A61" s="413"/>
      <c r="B61" s="413"/>
      <c r="C61" s="413"/>
      <c r="D61" s="413"/>
      <c r="E61" s="413"/>
      <c r="F61" s="413"/>
      <c r="G61" s="413"/>
      <c r="H61" s="422"/>
      <c r="I61" s="422"/>
      <c r="J61" s="422"/>
      <c r="K61" s="422"/>
      <c r="L61" s="214"/>
    </row>
    <row r="62" spans="1:12" ht="20.100000000000001" customHeight="1" x14ac:dyDescent="0.2">
      <c r="A62" s="413"/>
      <c r="B62" s="413"/>
      <c r="C62" s="413"/>
      <c r="D62" s="413"/>
      <c r="E62" s="413"/>
      <c r="F62" s="413"/>
      <c r="G62" s="413"/>
      <c r="H62" s="414"/>
      <c r="I62" s="414"/>
      <c r="J62" s="414"/>
      <c r="K62" s="414"/>
      <c r="L62" s="214"/>
    </row>
    <row r="63" spans="1:12" ht="20.100000000000001" customHeight="1" x14ac:dyDescent="0.2">
      <c r="A63" s="413"/>
      <c r="B63" s="413"/>
      <c r="C63" s="413"/>
      <c r="D63" s="413"/>
      <c r="E63" s="413"/>
      <c r="F63" s="413"/>
      <c r="G63" s="413"/>
      <c r="H63" s="414"/>
      <c r="I63" s="414"/>
      <c r="J63" s="414"/>
      <c r="K63" s="414"/>
      <c r="L63" s="246"/>
    </row>
    <row r="64" spans="1:12" ht="20.100000000000001" customHeight="1" x14ac:dyDescent="0.2">
      <c r="A64" s="413"/>
      <c r="B64" s="413"/>
      <c r="C64" s="413"/>
      <c r="D64" s="413"/>
      <c r="E64" s="413"/>
      <c r="F64" s="413"/>
      <c r="G64" s="413"/>
      <c r="H64" s="414"/>
      <c r="I64" s="414"/>
      <c r="J64" s="414"/>
      <c r="K64" s="414"/>
      <c r="L64" s="214"/>
    </row>
    <row r="65" spans="1:36" ht="20.100000000000001" customHeight="1" x14ac:dyDescent="0.2">
      <c r="A65" s="413"/>
      <c r="B65" s="413"/>
      <c r="C65" s="413"/>
      <c r="D65" s="413"/>
      <c r="E65" s="413"/>
      <c r="F65" s="413"/>
      <c r="G65" s="413"/>
      <c r="H65" s="414"/>
      <c r="I65" s="414"/>
      <c r="J65" s="414"/>
      <c r="K65" s="414"/>
      <c r="L65" s="214"/>
    </row>
    <row r="66" spans="1:36" ht="20.100000000000001" customHeight="1" x14ac:dyDescent="0.2">
      <c r="A66" s="413"/>
      <c r="B66" s="413"/>
      <c r="C66" s="413"/>
      <c r="D66" s="413"/>
      <c r="E66" s="413"/>
      <c r="F66" s="413"/>
      <c r="G66" s="413"/>
      <c r="H66" s="414"/>
      <c r="I66" s="414"/>
      <c r="J66" s="414"/>
      <c r="K66" s="414"/>
      <c r="L66" s="246"/>
    </row>
    <row r="67" spans="1:36" ht="20.100000000000001" customHeight="1" x14ac:dyDescent="0.2">
      <c r="A67" s="413"/>
      <c r="B67" s="413"/>
      <c r="C67" s="413"/>
      <c r="D67" s="413"/>
      <c r="E67" s="413"/>
      <c r="F67" s="413"/>
      <c r="G67" s="413"/>
      <c r="H67" s="414"/>
      <c r="I67" s="414"/>
      <c r="J67" s="414"/>
      <c r="K67" s="414"/>
      <c r="L67" s="246"/>
    </row>
    <row r="68" spans="1:36" ht="20.100000000000001" customHeight="1" x14ac:dyDescent="0.2">
      <c r="A68" s="413"/>
      <c r="B68" s="413"/>
      <c r="C68" s="413"/>
      <c r="D68" s="413"/>
      <c r="E68" s="413"/>
      <c r="F68" s="413"/>
      <c r="G68" s="413"/>
      <c r="H68" s="414"/>
      <c r="I68" s="414"/>
      <c r="J68" s="414"/>
      <c r="K68" s="414"/>
      <c r="L68" s="246"/>
    </row>
    <row r="69" spans="1:36" ht="20.100000000000001" customHeight="1" x14ac:dyDescent="0.2">
      <c r="A69" s="413"/>
      <c r="B69" s="413"/>
      <c r="C69" s="413"/>
      <c r="D69" s="413"/>
      <c r="E69" s="413"/>
      <c r="F69" s="413"/>
      <c r="G69" s="413"/>
      <c r="H69" s="414"/>
      <c r="I69" s="414"/>
      <c r="J69" s="414"/>
      <c r="K69" s="414"/>
      <c r="L69" s="214"/>
      <c r="AH69" s="105"/>
      <c r="AI69" s="105"/>
      <c r="AJ69" s="105"/>
    </row>
    <row r="70" spans="1:36" ht="20.100000000000001" customHeight="1" x14ac:dyDescent="0.2">
      <c r="A70" s="413"/>
      <c r="B70" s="413"/>
      <c r="C70" s="413"/>
      <c r="D70" s="413"/>
      <c r="E70" s="413"/>
      <c r="F70" s="413"/>
      <c r="G70" s="413"/>
      <c r="H70" s="414"/>
      <c r="I70" s="414"/>
      <c r="J70" s="414"/>
      <c r="K70" s="414"/>
      <c r="L70" s="246"/>
      <c r="AH70" s="105"/>
      <c r="AI70" s="105"/>
      <c r="AJ70" s="105"/>
    </row>
    <row r="71" spans="1:36" ht="20.100000000000001" customHeight="1" x14ac:dyDescent="0.2">
      <c r="A71" s="413"/>
      <c r="B71" s="413"/>
      <c r="C71" s="413"/>
      <c r="D71" s="413"/>
      <c r="E71" s="413"/>
      <c r="F71" s="413"/>
      <c r="G71" s="413"/>
      <c r="H71" s="414"/>
      <c r="I71" s="414"/>
      <c r="J71" s="414"/>
      <c r="K71" s="414"/>
      <c r="L71" s="246"/>
    </row>
    <row r="72" spans="1:36" s="249" customFormat="1" ht="20.100000000000001" customHeight="1" x14ac:dyDescent="0.25">
      <c r="A72" s="436" t="s">
        <v>283</v>
      </c>
      <c r="B72" s="436"/>
      <c r="C72" s="436"/>
      <c r="D72" s="436"/>
      <c r="E72" s="436"/>
      <c r="F72" s="436"/>
      <c r="G72" s="436"/>
      <c r="H72" s="436"/>
      <c r="I72" s="436"/>
      <c r="J72" s="436"/>
      <c r="K72" s="436"/>
      <c r="L72" s="436"/>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row>
    <row r="73" spans="1:36" s="249" customFormat="1" ht="20.100000000000001" customHeight="1" x14ac:dyDescent="0.25">
      <c r="A73" s="377" t="s">
        <v>217</v>
      </c>
      <c r="B73" s="377"/>
      <c r="C73" s="377"/>
      <c r="D73" s="377"/>
      <c r="E73" s="377"/>
      <c r="F73" s="377"/>
      <c r="G73" s="413"/>
      <c r="H73" s="413"/>
      <c r="I73" s="413"/>
      <c r="J73" s="413"/>
      <c r="K73" s="413"/>
      <c r="L73" s="413"/>
      <c r="M73" s="248" t="s">
        <v>282</v>
      </c>
      <c r="N73" s="248"/>
      <c r="O73" s="248"/>
      <c r="P73" s="248"/>
      <c r="Q73" s="248"/>
      <c r="R73" s="248"/>
      <c r="S73" s="248"/>
      <c r="T73" s="248"/>
      <c r="U73" s="248"/>
      <c r="V73" s="248"/>
      <c r="W73" s="248"/>
      <c r="X73" s="248"/>
      <c r="Y73" s="248"/>
      <c r="Z73" s="248"/>
      <c r="AA73" s="248"/>
      <c r="AB73" s="248"/>
      <c r="AC73" s="248"/>
      <c r="AD73" s="248"/>
      <c r="AE73" s="248"/>
      <c r="AF73" s="248"/>
      <c r="AG73" s="248"/>
      <c r="AH73" s="248"/>
      <c r="AI73" s="248"/>
      <c r="AJ73" s="248"/>
    </row>
    <row r="74" spans="1:36" s="249" customFormat="1" ht="20.100000000000001" customHeight="1" x14ac:dyDescent="0.25">
      <c r="A74" s="377" t="s">
        <v>161</v>
      </c>
      <c r="B74" s="377"/>
      <c r="C74" s="377"/>
      <c r="D74" s="377"/>
      <c r="E74" s="377"/>
      <c r="F74" s="377"/>
      <c r="G74" s="421"/>
      <c r="H74" s="421"/>
      <c r="I74" s="421"/>
      <c r="J74" s="421"/>
      <c r="K74" s="421"/>
      <c r="L74" s="421"/>
      <c r="M74" s="248"/>
      <c r="N74" s="248"/>
      <c r="O74" s="248"/>
      <c r="P74" s="248"/>
      <c r="Q74" s="248"/>
      <c r="R74" s="248"/>
      <c r="S74" s="248"/>
      <c r="T74" s="248"/>
      <c r="U74" s="248"/>
      <c r="V74" s="248"/>
      <c r="W74" s="248"/>
      <c r="X74" s="248"/>
      <c r="Y74" s="248"/>
      <c r="Z74" s="248"/>
      <c r="AA74" s="248"/>
      <c r="AB74" s="248"/>
      <c r="AC74" s="248"/>
      <c r="AD74" s="248"/>
      <c r="AE74" s="248"/>
      <c r="AF74" s="248"/>
      <c r="AG74" s="248"/>
      <c r="AH74" s="248"/>
      <c r="AI74" s="248"/>
      <c r="AJ74" s="248"/>
    </row>
    <row r="75" spans="1:36" s="249" customFormat="1" ht="20.100000000000001" customHeight="1" x14ac:dyDescent="0.25">
      <c r="A75" s="377" t="s">
        <v>162</v>
      </c>
      <c r="B75" s="377"/>
      <c r="C75" s="377"/>
      <c r="D75" s="377"/>
      <c r="E75" s="377"/>
      <c r="F75" s="377"/>
      <c r="G75" s="421"/>
      <c r="H75" s="421"/>
      <c r="I75" s="421"/>
      <c r="J75" s="421"/>
      <c r="K75" s="421"/>
      <c r="L75" s="421"/>
      <c r="M75" s="248"/>
      <c r="N75" s="248"/>
      <c r="O75" s="248"/>
      <c r="P75" s="248"/>
      <c r="Q75" s="248"/>
      <c r="R75" s="248"/>
      <c r="S75" s="248"/>
      <c r="T75" s="248"/>
      <c r="U75" s="248"/>
      <c r="V75" s="248"/>
      <c r="W75" s="248"/>
      <c r="X75" s="248"/>
      <c r="Y75" s="248"/>
      <c r="Z75" s="248"/>
      <c r="AA75" s="248"/>
      <c r="AB75" s="248"/>
      <c r="AC75" s="248"/>
      <c r="AD75" s="248"/>
      <c r="AE75" s="248"/>
      <c r="AF75" s="248"/>
      <c r="AG75" s="248"/>
      <c r="AH75" s="248"/>
      <c r="AI75" s="248"/>
      <c r="AJ75" s="248"/>
    </row>
    <row r="76" spans="1:36" s="249" customFormat="1" ht="20.100000000000001" customHeight="1" x14ac:dyDescent="0.25">
      <c r="A76" s="377" t="s">
        <v>163</v>
      </c>
      <c r="B76" s="377"/>
      <c r="C76" s="377"/>
      <c r="D76" s="377"/>
      <c r="E76" s="377"/>
      <c r="F76" s="377"/>
      <c r="G76" s="455"/>
      <c r="H76" s="496"/>
      <c r="I76" s="496"/>
      <c r="J76" s="496"/>
      <c r="K76" s="496"/>
      <c r="L76" s="497"/>
      <c r="M76" s="248"/>
      <c r="N76" s="248"/>
      <c r="O76" s="248"/>
      <c r="P76" s="248"/>
      <c r="Q76" s="248"/>
      <c r="R76" s="248"/>
      <c r="S76" s="248"/>
      <c r="T76" s="248"/>
      <c r="U76" s="248"/>
      <c r="V76" s="248"/>
      <c r="W76" s="248"/>
      <c r="X76" s="248"/>
      <c r="Y76" s="248"/>
      <c r="Z76" s="248"/>
      <c r="AA76" s="248"/>
      <c r="AB76" s="248"/>
      <c r="AC76" s="248"/>
      <c r="AD76" s="248"/>
      <c r="AE76" s="248"/>
      <c r="AF76" s="248"/>
      <c r="AG76" s="248"/>
      <c r="AH76" s="248"/>
      <c r="AI76" s="248"/>
      <c r="AJ76" s="248"/>
    </row>
    <row r="77" spans="1:36" s="249" customFormat="1" ht="20.100000000000001" customHeight="1" x14ac:dyDescent="0.25">
      <c r="A77" s="377" t="s">
        <v>164</v>
      </c>
      <c r="B77" s="377"/>
      <c r="C77" s="377"/>
      <c r="D77" s="377"/>
      <c r="E77" s="377"/>
      <c r="F77" s="377"/>
      <c r="G77" s="413"/>
      <c r="H77" s="413"/>
      <c r="I77" s="413"/>
      <c r="J77" s="413"/>
      <c r="K77" s="413"/>
      <c r="L77" s="413"/>
      <c r="M77" s="248"/>
      <c r="N77" s="248"/>
      <c r="O77" s="248"/>
      <c r="P77" s="248"/>
      <c r="Q77" s="248"/>
      <c r="R77" s="248"/>
      <c r="S77" s="248"/>
      <c r="T77" s="248"/>
      <c r="U77" s="248"/>
      <c r="V77" s="248"/>
      <c r="W77" s="248"/>
      <c r="X77" s="248"/>
      <c r="Y77" s="248"/>
      <c r="Z77" s="248"/>
      <c r="AA77" s="248"/>
      <c r="AB77" s="248"/>
      <c r="AC77" s="248"/>
      <c r="AD77" s="248"/>
      <c r="AE77" s="248"/>
      <c r="AF77" s="248"/>
      <c r="AG77" s="248"/>
      <c r="AH77" s="248"/>
      <c r="AI77" s="248"/>
      <c r="AJ77" s="248"/>
    </row>
    <row r="78" spans="1:36" ht="33" customHeight="1" x14ac:dyDescent="0.2">
      <c r="A78" s="377" t="s">
        <v>165</v>
      </c>
      <c r="B78" s="377"/>
      <c r="C78" s="377"/>
      <c r="D78" s="377"/>
      <c r="E78" s="377"/>
      <c r="F78" s="377"/>
      <c r="G78" s="414"/>
      <c r="H78" s="414"/>
      <c r="I78" s="414"/>
      <c r="J78" s="414"/>
      <c r="K78" s="414"/>
      <c r="L78" s="414"/>
    </row>
    <row r="79" spans="1:36" ht="20.100000000000001" customHeight="1" x14ac:dyDescent="0.2">
      <c r="A79" s="377" t="s">
        <v>166</v>
      </c>
      <c r="B79" s="377"/>
      <c r="C79" s="377"/>
      <c r="D79" s="377"/>
      <c r="E79" s="377"/>
      <c r="F79" s="377"/>
      <c r="G79" s="413"/>
      <c r="H79" s="413"/>
      <c r="I79" s="413"/>
      <c r="J79" s="413"/>
      <c r="K79" s="413"/>
      <c r="L79" s="413"/>
    </row>
    <row r="80" spans="1:36" ht="30" customHeight="1" x14ac:dyDescent="0.2">
      <c r="A80" s="377" t="s">
        <v>416</v>
      </c>
      <c r="B80" s="377"/>
      <c r="C80" s="377"/>
      <c r="D80" s="377"/>
      <c r="E80" s="377"/>
      <c r="F80" s="377"/>
      <c r="G80" s="413"/>
      <c r="H80" s="413"/>
      <c r="I80" s="413"/>
      <c r="J80" s="413"/>
      <c r="K80" s="413"/>
      <c r="L80" s="413"/>
    </row>
    <row r="81" spans="1:36" ht="30" customHeight="1" x14ac:dyDescent="0.2">
      <c r="A81" s="377" t="s">
        <v>172</v>
      </c>
      <c r="B81" s="377"/>
      <c r="C81" s="377"/>
      <c r="D81" s="377"/>
      <c r="E81" s="377"/>
      <c r="F81" s="377"/>
      <c r="G81" s="413"/>
      <c r="H81" s="413"/>
      <c r="I81" s="413"/>
      <c r="J81" s="413"/>
      <c r="K81" s="413"/>
      <c r="L81" s="413"/>
    </row>
    <row r="82" spans="1:36" ht="20.100000000000001" customHeight="1" x14ac:dyDescent="0.2">
      <c r="A82" s="436" t="s">
        <v>284</v>
      </c>
      <c r="B82" s="436"/>
      <c r="C82" s="436"/>
      <c r="D82" s="436"/>
      <c r="E82" s="436"/>
      <c r="F82" s="436"/>
      <c r="G82" s="436"/>
      <c r="H82" s="436"/>
      <c r="I82" s="436"/>
      <c r="J82" s="436"/>
      <c r="K82" s="436"/>
      <c r="L82" s="436"/>
    </row>
    <row r="83" spans="1:36" ht="20.100000000000001" customHeight="1" x14ac:dyDescent="0.2">
      <c r="A83" s="377" t="s">
        <v>218</v>
      </c>
      <c r="B83" s="377"/>
      <c r="C83" s="377"/>
      <c r="D83" s="377"/>
      <c r="E83" s="377"/>
      <c r="F83" s="377"/>
      <c r="G83" s="411"/>
      <c r="H83" s="411"/>
      <c r="I83" s="411"/>
      <c r="J83" s="411"/>
      <c r="K83" s="411"/>
      <c r="L83" s="411"/>
    </row>
    <row r="84" spans="1:36" ht="20.100000000000001" customHeight="1" x14ac:dyDescent="0.2">
      <c r="A84" s="377" t="s">
        <v>161</v>
      </c>
      <c r="B84" s="377"/>
      <c r="C84" s="377"/>
      <c r="D84" s="377"/>
      <c r="E84" s="377"/>
      <c r="F84" s="377"/>
      <c r="G84" s="422"/>
      <c r="H84" s="422"/>
      <c r="I84" s="422"/>
      <c r="J84" s="422"/>
      <c r="K84" s="422"/>
      <c r="L84" s="422"/>
    </row>
    <row r="85" spans="1:36" ht="20.100000000000001" customHeight="1" x14ac:dyDescent="0.2">
      <c r="A85" s="377" t="s">
        <v>162</v>
      </c>
      <c r="B85" s="377"/>
      <c r="C85" s="377"/>
      <c r="D85" s="377"/>
      <c r="E85" s="377"/>
      <c r="F85" s="377"/>
      <c r="G85" s="422"/>
      <c r="H85" s="422"/>
      <c r="I85" s="422"/>
      <c r="J85" s="422"/>
      <c r="K85" s="422"/>
      <c r="L85" s="422"/>
    </row>
    <row r="86" spans="1:36" ht="20.100000000000001" customHeight="1" x14ac:dyDescent="0.2">
      <c r="A86" s="377" t="s">
        <v>163</v>
      </c>
      <c r="B86" s="377"/>
      <c r="C86" s="377"/>
      <c r="D86" s="377"/>
      <c r="E86" s="377"/>
      <c r="F86" s="377"/>
      <c r="G86" s="460"/>
      <c r="H86" s="411"/>
      <c r="I86" s="411"/>
      <c r="J86" s="411"/>
      <c r="K86" s="411"/>
      <c r="L86" s="411"/>
    </row>
    <row r="87" spans="1:36" ht="20.100000000000001" customHeight="1" x14ac:dyDescent="0.2">
      <c r="A87" s="377" t="s">
        <v>164</v>
      </c>
      <c r="B87" s="377"/>
      <c r="C87" s="377"/>
      <c r="D87" s="377"/>
      <c r="E87" s="377"/>
      <c r="F87" s="377"/>
      <c r="G87" s="411"/>
      <c r="H87" s="411"/>
      <c r="I87" s="411"/>
      <c r="J87" s="411"/>
      <c r="K87" s="411"/>
      <c r="L87" s="411"/>
    </row>
    <row r="88" spans="1:36" ht="33" customHeight="1" x14ac:dyDescent="0.2">
      <c r="A88" s="377" t="s">
        <v>165</v>
      </c>
      <c r="B88" s="377"/>
      <c r="C88" s="377"/>
      <c r="D88" s="377"/>
      <c r="E88" s="377"/>
      <c r="F88" s="377"/>
      <c r="G88" s="411"/>
      <c r="H88" s="411"/>
      <c r="I88" s="411"/>
      <c r="J88" s="411"/>
      <c r="K88" s="411"/>
      <c r="L88" s="411"/>
    </row>
    <row r="89" spans="1:36" ht="20.100000000000001" customHeight="1" x14ac:dyDescent="0.2">
      <c r="A89" s="377" t="s">
        <v>166</v>
      </c>
      <c r="B89" s="377"/>
      <c r="C89" s="377"/>
      <c r="D89" s="377"/>
      <c r="E89" s="377"/>
      <c r="F89" s="377"/>
      <c r="G89" s="411"/>
      <c r="H89" s="411"/>
      <c r="I89" s="411"/>
      <c r="J89" s="411"/>
      <c r="K89" s="411"/>
      <c r="L89" s="411"/>
    </row>
    <row r="90" spans="1:36" ht="33" customHeight="1" x14ac:dyDescent="0.2">
      <c r="A90" s="377" t="s">
        <v>416</v>
      </c>
      <c r="B90" s="377"/>
      <c r="C90" s="377"/>
      <c r="D90" s="377"/>
      <c r="E90" s="377"/>
      <c r="F90" s="377"/>
      <c r="G90" s="411"/>
      <c r="H90" s="411"/>
      <c r="I90" s="411"/>
      <c r="J90" s="411"/>
      <c r="K90" s="411"/>
      <c r="L90" s="411"/>
    </row>
    <row r="91" spans="1:36" ht="33" customHeight="1" x14ac:dyDescent="0.2">
      <c r="A91" s="377" t="s">
        <v>172</v>
      </c>
      <c r="B91" s="377"/>
      <c r="C91" s="377"/>
      <c r="D91" s="377"/>
      <c r="E91" s="377"/>
      <c r="F91" s="377"/>
      <c r="G91" s="411"/>
      <c r="H91" s="411"/>
      <c r="I91" s="411"/>
      <c r="J91" s="411"/>
      <c r="K91" s="411"/>
      <c r="L91" s="411"/>
    </row>
    <row r="92" spans="1:36" ht="20.100000000000001" customHeight="1" x14ac:dyDescent="0.2">
      <c r="A92" s="436" t="s">
        <v>250</v>
      </c>
      <c r="B92" s="436"/>
      <c r="C92" s="436"/>
      <c r="D92" s="436"/>
      <c r="E92" s="436"/>
      <c r="F92" s="436"/>
      <c r="G92" s="436"/>
      <c r="H92" s="436"/>
      <c r="I92" s="436"/>
      <c r="J92" s="436"/>
      <c r="K92" s="436"/>
      <c r="L92" s="436"/>
    </row>
    <row r="93" spans="1:36" ht="33.75" customHeight="1" x14ac:dyDescent="0.2">
      <c r="A93" s="377" t="s">
        <v>248</v>
      </c>
      <c r="B93" s="377"/>
      <c r="C93" s="377"/>
      <c r="D93" s="377"/>
      <c r="E93" s="377"/>
      <c r="F93" s="377"/>
      <c r="G93" s="413"/>
      <c r="H93" s="413"/>
      <c r="I93" s="413"/>
      <c r="J93" s="413"/>
      <c r="K93" s="413"/>
      <c r="L93" s="413"/>
    </row>
    <row r="94" spans="1:36" ht="34.5" customHeight="1" x14ac:dyDescent="0.2">
      <c r="A94" s="377" t="s">
        <v>249</v>
      </c>
      <c r="B94" s="377"/>
      <c r="C94" s="377"/>
      <c r="D94" s="377"/>
      <c r="E94" s="377"/>
      <c r="F94" s="377"/>
      <c r="G94" s="413"/>
      <c r="H94" s="413"/>
      <c r="I94" s="413"/>
      <c r="J94" s="413"/>
      <c r="K94" s="413"/>
      <c r="L94" s="413"/>
    </row>
    <row r="95" spans="1:36" ht="89.25" customHeight="1" x14ac:dyDescent="0.2">
      <c r="A95" s="492" t="s">
        <v>603</v>
      </c>
      <c r="B95" s="493"/>
      <c r="C95" s="493"/>
      <c r="D95" s="493"/>
      <c r="E95" s="493"/>
      <c r="F95" s="493"/>
      <c r="G95" s="493"/>
      <c r="H95" s="493"/>
      <c r="I95" s="493"/>
      <c r="J95" s="493"/>
      <c r="K95" s="493"/>
      <c r="L95" s="494"/>
    </row>
    <row r="96" spans="1:36" s="249" customFormat="1" ht="23.25" customHeight="1" x14ac:dyDescent="0.25">
      <c r="A96" s="413"/>
      <c r="B96" s="413"/>
      <c r="C96" s="413"/>
      <c r="D96" s="413"/>
      <c r="E96" s="413"/>
      <c r="F96" s="413"/>
      <c r="G96" s="413"/>
      <c r="H96" s="413"/>
      <c r="I96" s="413"/>
      <c r="J96" s="413"/>
      <c r="K96" s="413"/>
      <c r="L96" s="413"/>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row>
    <row r="97" spans="1:13" ht="48.75" customHeight="1" x14ac:dyDescent="0.2">
      <c r="A97" s="467" t="s">
        <v>338</v>
      </c>
      <c r="B97" s="479"/>
      <c r="C97" s="479"/>
      <c r="D97" s="479"/>
      <c r="E97" s="479"/>
      <c r="F97" s="479"/>
      <c r="G97" s="479"/>
      <c r="H97" s="479"/>
      <c r="I97" s="479"/>
      <c r="J97" s="479"/>
      <c r="K97" s="479"/>
      <c r="L97" s="480"/>
      <c r="M97" s="173"/>
    </row>
    <row r="98" spans="1:13" ht="20.100000000000001" customHeight="1" x14ac:dyDescent="0.2">
      <c r="A98" s="383"/>
      <c r="B98" s="385"/>
      <c r="C98" s="385"/>
      <c r="D98" s="385"/>
      <c r="E98" s="385"/>
      <c r="F98" s="385"/>
      <c r="G98" s="385"/>
      <c r="H98" s="385"/>
      <c r="I98" s="385"/>
      <c r="J98" s="385"/>
      <c r="K98" s="385"/>
      <c r="L98" s="386"/>
      <c r="M98" s="174" t="s">
        <v>158</v>
      </c>
    </row>
    <row r="99" spans="1:13" ht="20.100000000000001" customHeight="1" x14ac:dyDescent="0.2">
      <c r="A99" s="461" t="s">
        <v>339</v>
      </c>
      <c r="B99" s="462"/>
      <c r="C99" s="462"/>
      <c r="D99" s="462"/>
      <c r="E99" s="462"/>
      <c r="F99" s="462"/>
      <c r="G99" s="462"/>
      <c r="H99" s="462"/>
      <c r="I99" s="462"/>
      <c r="J99" s="462"/>
      <c r="K99" s="462"/>
      <c r="L99" s="463"/>
      <c r="M99" s="174" t="s">
        <v>159</v>
      </c>
    </row>
    <row r="100" spans="1:13" ht="20.100000000000001" customHeight="1" x14ac:dyDescent="0.2">
      <c r="A100" s="383"/>
      <c r="B100" s="385"/>
      <c r="C100" s="385"/>
      <c r="D100" s="385"/>
      <c r="E100" s="385"/>
      <c r="F100" s="385"/>
      <c r="G100" s="385"/>
      <c r="H100" s="385"/>
      <c r="I100" s="385"/>
      <c r="J100" s="385"/>
      <c r="K100" s="385"/>
      <c r="L100" s="386"/>
    </row>
    <row r="101" spans="1:13" ht="20.100000000000001" customHeight="1" x14ac:dyDescent="0.2">
      <c r="A101" s="436" t="s">
        <v>340</v>
      </c>
      <c r="B101" s="436"/>
      <c r="C101" s="436"/>
      <c r="D101" s="436"/>
      <c r="E101" s="436"/>
      <c r="F101" s="436"/>
      <c r="G101" s="436"/>
      <c r="H101" s="436"/>
      <c r="I101" s="436"/>
      <c r="J101" s="436"/>
      <c r="K101" s="436"/>
      <c r="L101" s="436"/>
    </row>
    <row r="102" spans="1:13" ht="20.100000000000001" customHeight="1" x14ac:dyDescent="0.2">
      <c r="A102" s="377" t="s">
        <v>170</v>
      </c>
      <c r="B102" s="377"/>
      <c r="C102" s="377"/>
      <c r="D102" s="377"/>
      <c r="E102" s="377"/>
      <c r="F102" s="377"/>
      <c r="G102" s="381" t="s">
        <v>169</v>
      </c>
      <c r="H102" s="381"/>
      <c r="I102" s="381"/>
      <c r="J102" s="381"/>
      <c r="K102" s="381"/>
      <c r="L102" s="381"/>
    </row>
    <row r="103" spans="1:13" ht="20.100000000000001" customHeight="1" x14ac:dyDescent="0.2">
      <c r="A103" s="377" t="s">
        <v>167</v>
      </c>
      <c r="B103" s="377"/>
      <c r="C103" s="377"/>
      <c r="D103" s="377"/>
      <c r="E103" s="377"/>
      <c r="F103" s="377"/>
      <c r="G103" s="445">
        <f>SUM(G105:L109)</f>
        <v>0</v>
      </c>
      <c r="H103" s="445"/>
      <c r="I103" s="445"/>
      <c r="J103" s="445"/>
      <c r="K103" s="445"/>
      <c r="L103" s="445"/>
    </row>
    <row r="104" spans="1:13" ht="20.100000000000001" customHeight="1" x14ac:dyDescent="0.2">
      <c r="A104" s="377" t="s">
        <v>168</v>
      </c>
      <c r="B104" s="377"/>
      <c r="C104" s="377"/>
      <c r="D104" s="377"/>
      <c r="E104" s="377"/>
      <c r="F104" s="377"/>
      <c r="G104" s="445"/>
      <c r="H104" s="445"/>
      <c r="I104" s="445"/>
      <c r="J104" s="445"/>
      <c r="K104" s="445"/>
      <c r="L104" s="445"/>
    </row>
    <row r="105" spans="1:13" ht="33" customHeight="1" x14ac:dyDescent="0.2">
      <c r="A105" s="478" t="s">
        <v>564</v>
      </c>
      <c r="B105" s="478"/>
      <c r="C105" s="478"/>
      <c r="D105" s="478"/>
      <c r="E105" s="478"/>
      <c r="F105" s="478"/>
      <c r="G105" s="442"/>
      <c r="H105" s="443"/>
      <c r="I105" s="443"/>
      <c r="J105" s="443"/>
      <c r="K105" s="443"/>
      <c r="L105" s="444"/>
    </row>
    <row r="106" spans="1:13" ht="33" customHeight="1" x14ac:dyDescent="0.2">
      <c r="A106" s="382" t="s">
        <v>565</v>
      </c>
      <c r="B106" s="382"/>
      <c r="C106" s="382"/>
      <c r="D106" s="382"/>
      <c r="E106" s="382"/>
      <c r="F106" s="382"/>
      <c r="G106" s="442"/>
      <c r="H106" s="443"/>
      <c r="I106" s="443"/>
      <c r="J106" s="443"/>
      <c r="K106" s="443"/>
      <c r="L106" s="444"/>
    </row>
    <row r="107" spans="1:13" ht="45" customHeight="1" x14ac:dyDescent="0.2">
      <c r="A107" s="382" t="s">
        <v>566</v>
      </c>
      <c r="B107" s="382"/>
      <c r="C107" s="382"/>
      <c r="D107" s="382"/>
      <c r="E107" s="382"/>
      <c r="F107" s="382"/>
      <c r="G107" s="442"/>
      <c r="H107" s="443"/>
      <c r="I107" s="443"/>
      <c r="J107" s="443"/>
      <c r="K107" s="443"/>
      <c r="L107" s="444"/>
    </row>
    <row r="108" spans="1:13" ht="90.75" customHeight="1" x14ac:dyDescent="0.2">
      <c r="A108" s="382" t="s">
        <v>567</v>
      </c>
      <c r="B108" s="382"/>
      <c r="C108" s="382"/>
      <c r="D108" s="382"/>
      <c r="E108" s="382"/>
      <c r="F108" s="382"/>
      <c r="G108" s="442"/>
      <c r="H108" s="443"/>
      <c r="I108" s="443"/>
      <c r="J108" s="443"/>
      <c r="K108" s="443"/>
      <c r="L108" s="444"/>
    </row>
    <row r="109" spans="1:13" ht="19.5" customHeight="1" x14ac:dyDescent="0.2">
      <c r="A109" s="382" t="s">
        <v>171</v>
      </c>
      <c r="B109" s="382"/>
      <c r="C109" s="382"/>
      <c r="D109" s="382"/>
      <c r="E109" s="382"/>
      <c r="F109" s="382"/>
      <c r="G109" s="445"/>
      <c r="H109" s="445"/>
      <c r="I109" s="445"/>
      <c r="J109" s="445"/>
      <c r="K109" s="445"/>
      <c r="L109" s="445"/>
    </row>
    <row r="110" spans="1:13" ht="20.100000000000001" customHeight="1" x14ac:dyDescent="0.2">
      <c r="A110" s="436" t="s">
        <v>350</v>
      </c>
      <c r="B110" s="436"/>
      <c r="C110" s="436"/>
      <c r="D110" s="436"/>
      <c r="E110" s="436"/>
      <c r="F110" s="436"/>
      <c r="G110" s="436"/>
      <c r="H110" s="436"/>
      <c r="I110" s="436"/>
      <c r="J110" s="436"/>
      <c r="K110" s="436"/>
      <c r="L110" s="436"/>
    </row>
    <row r="111" spans="1:13" ht="20.100000000000001" customHeight="1" x14ac:dyDescent="0.2">
      <c r="A111" s="394" t="s">
        <v>173</v>
      </c>
      <c r="B111" s="394"/>
      <c r="C111" s="394"/>
      <c r="D111" s="394"/>
      <c r="E111" s="394"/>
      <c r="F111" s="394"/>
      <c r="G111" s="394"/>
      <c r="H111" s="394"/>
      <c r="I111" s="394"/>
      <c r="J111" s="381" t="s">
        <v>201</v>
      </c>
      <c r="K111" s="381"/>
      <c r="L111" s="381"/>
    </row>
    <row r="112" spans="1:13" ht="48" customHeight="1" x14ac:dyDescent="0.2">
      <c r="A112" s="382" t="s">
        <v>278</v>
      </c>
      <c r="B112" s="382"/>
      <c r="C112" s="382"/>
      <c r="D112" s="382"/>
      <c r="E112" s="382"/>
      <c r="F112" s="382"/>
      <c r="G112" s="382"/>
      <c r="H112" s="382"/>
      <c r="I112" s="382"/>
      <c r="J112" s="413"/>
      <c r="K112" s="413"/>
      <c r="L112" s="413"/>
    </row>
    <row r="113" spans="1:13" ht="53.25" customHeight="1" x14ac:dyDescent="0.2">
      <c r="A113" s="382" t="s">
        <v>279</v>
      </c>
      <c r="B113" s="382"/>
      <c r="C113" s="382"/>
      <c r="D113" s="382"/>
      <c r="E113" s="382"/>
      <c r="F113" s="382"/>
      <c r="G113" s="382"/>
      <c r="H113" s="382"/>
      <c r="I113" s="382"/>
      <c r="J113" s="413"/>
      <c r="K113" s="413"/>
      <c r="L113" s="413"/>
    </row>
    <row r="114" spans="1:13" ht="65.25" customHeight="1" x14ac:dyDescent="0.2">
      <c r="A114" s="382" t="s">
        <v>280</v>
      </c>
      <c r="B114" s="382"/>
      <c r="C114" s="382"/>
      <c r="D114" s="382"/>
      <c r="E114" s="382"/>
      <c r="F114" s="382"/>
      <c r="G114" s="382"/>
      <c r="H114" s="382"/>
      <c r="I114" s="382"/>
      <c r="J114" s="413"/>
      <c r="K114" s="413"/>
      <c r="L114" s="413"/>
    </row>
    <row r="115" spans="1:13" ht="20.100000000000001" customHeight="1" x14ac:dyDescent="0.2">
      <c r="A115" s="394" t="s">
        <v>289</v>
      </c>
      <c r="B115" s="394"/>
      <c r="C115" s="394"/>
      <c r="D115" s="394"/>
      <c r="E115" s="394"/>
      <c r="F115" s="394"/>
      <c r="G115" s="394"/>
      <c r="H115" s="394"/>
      <c r="I115" s="394"/>
      <c r="J115" s="381" t="s">
        <v>201</v>
      </c>
      <c r="K115" s="381"/>
      <c r="L115" s="381"/>
    </row>
    <row r="116" spans="1:13" ht="48" customHeight="1" x14ac:dyDescent="0.2">
      <c r="A116" s="382" t="s">
        <v>281</v>
      </c>
      <c r="B116" s="382"/>
      <c r="C116" s="382"/>
      <c r="D116" s="382"/>
      <c r="E116" s="382"/>
      <c r="F116" s="382"/>
      <c r="G116" s="382"/>
      <c r="H116" s="382"/>
      <c r="I116" s="382"/>
      <c r="J116" s="413"/>
      <c r="K116" s="413"/>
      <c r="L116" s="413"/>
    </row>
    <row r="117" spans="1:13" ht="20.100000000000001" customHeight="1" x14ac:dyDescent="0.2">
      <c r="A117" s="382" t="s">
        <v>174</v>
      </c>
      <c r="B117" s="382"/>
      <c r="C117" s="382"/>
      <c r="D117" s="382"/>
      <c r="E117" s="382"/>
      <c r="F117" s="382"/>
      <c r="G117" s="382"/>
      <c r="H117" s="382"/>
      <c r="I117" s="382"/>
      <c r="J117" s="413"/>
      <c r="K117" s="413"/>
      <c r="L117" s="413"/>
    </row>
    <row r="118" spans="1:13" ht="67.5" customHeight="1" x14ac:dyDescent="0.2">
      <c r="A118" s="382" t="s">
        <v>258</v>
      </c>
      <c r="B118" s="382"/>
      <c r="C118" s="382"/>
      <c r="D118" s="382"/>
      <c r="E118" s="382"/>
      <c r="F118" s="382"/>
      <c r="G118" s="382"/>
      <c r="H118" s="382"/>
      <c r="I118" s="382"/>
      <c r="J118" s="413"/>
      <c r="K118" s="413"/>
      <c r="L118" s="413"/>
    </row>
    <row r="119" spans="1:13" ht="51.75" customHeight="1" x14ac:dyDescent="0.2">
      <c r="A119" s="382" t="s">
        <v>642</v>
      </c>
      <c r="B119" s="382"/>
      <c r="C119" s="382"/>
      <c r="D119" s="382"/>
      <c r="E119" s="382"/>
      <c r="F119" s="382"/>
      <c r="G119" s="382"/>
      <c r="H119" s="382"/>
      <c r="I119" s="382"/>
      <c r="J119" s="413"/>
      <c r="K119" s="413"/>
      <c r="L119" s="413"/>
      <c r="M119" s="170" t="s">
        <v>158</v>
      </c>
    </row>
    <row r="120" spans="1:13" ht="33" customHeight="1" x14ac:dyDescent="0.2">
      <c r="A120" s="464" t="s">
        <v>290</v>
      </c>
      <c r="B120" s="465"/>
      <c r="C120" s="465"/>
      <c r="D120" s="465"/>
      <c r="E120" s="465"/>
      <c r="F120" s="465"/>
      <c r="G120" s="465"/>
      <c r="H120" s="465"/>
      <c r="I120" s="465"/>
      <c r="J120" s="465"/>
      <c r="K120" s="465"/>
      <c r="L120" s="466"/>
      <c r="M120" s="170" t="s">
        <v>159</v>
      </c>
    </row>
    <row r="121" spans="1:13" ht="120.75" customHeight="1" x14ac:dyDescent="0.2">
      <c r="A121" s="467" t="s">
        <v>604</v>
      </c>
      <c r="B121" s="468"/>
      <c r="C121" s="468"/>
      <c r="D121" s="468"/>
      <c r="E121" s="468"/>
      <c r="F121" s="468"/>
      <c r="G121" s="468"/>
      <c r="H121" s="468"/>
      <c r="I121" s="468"/>
      <c r="J121" s="468"/>
      <c r="K121" s="468"/>
      <c r="L121" s="469"/>
      <c r="M121" s="170" t="s">
        <v>641</v>
      </c>
    </row>
    <row r="122" spans="1:13" ht="20.100000000000001" customHeight="1" x14ac:dyDescent="0.2">
      <c r="A122" s="436" t="s">
        <v>639</v>
      </c>
      <c r="B122" s="470"/>
      <c r="C122" s="470"/>
      <c r="D122" s="470"/>
      <c r="E122" s="470"/>
      <c r="F122" s="470"/>
      <c r="G122" s="471"/>
      <c r="H122" s="472"/>
      <c r="I122" s="472"/>
      <c r="J122" s="472"/>
      <c r="K122" s="472"/>
      <c r="L122" s="472"/>
    </row>
    <row r="123" spans="1:13" ht="20.100000000000001" customHeight="1" x14ac:dyDescent="0.2">
      <c r="A123" s="416" t="s">
        <v>649</v>
      </c>
      <c r="B123" s="473"/>
      <c r="C123" s="473"/>
      <c r="D123" s="473"/>
      <c r="E123" s="473"/>
      <c r="F123" s="473"/>
      <c r="G123" s="473"/>
      <c r="H123" s="473"/>
      <c r="I123" s="473"/>
      <c r="J123" s="473"/>
      <c r="K123" s="473"/>
      <c r="L123" s="474"/>
    </row>
    <row r="124" spans="1:13" ht="20.100000000000001" customHeight="1" x14ac:dyDescent="0.2">
      <c r="A124" s="383" t="s">
        <v>621</v>
      </c>
      <c r="B124" s="384"/>
      <c r="C124" s="385"/>
      <c r="D124" s="385"/>
      <c r="E124" s="385"/>
      <c r="F124" s="385"/>
      <c r="G124" s="386"/>
      <c r="H124" s="409" t="s">
        <v>621</v>
      </c>
      <c r="I124" s="385"/>
      <c r="J124" s="385"/>
      <c r="K124" s="385"/>
      <c r="L124" s="386"/>
    </row>
    <row r="125" spans="1:13" ht="27.75" customHeight="1" x14ac:dyDescent="0.2">
      <c r="A125" s="409" t="s">
        <v>617</v>
      </c>
      <c r="B125" s="410"/>
      <c r="C125" s="409" t="s">
        <v>618</v>
      </c>
      <c r="D125" s="410"/>
      <c r="E125" s="409" t="s">
        <v>619</v>
      </c>
      <c r="F125" s="410"/>
      <c r="G125" s="214" t="s">
        <v>620</v>
      </c>
      <c r="H125" s="214" t="s">
        <v>617</v>
      </c>
      <c r="I125" s="214" t="s">
        <v>618</v>
      </c>
      <c r="J125" s="214" t="s">
        <v>619</v>
      </c>
      <c r="K125" s="411" t="s">
        <v>620</v>
      </c>
      <c r="L125" s="411"/>
    </row>
    <row r="126" spans="1:13" ht="22.5" customHeight="1" x14ac:dyDescent="0.2">
      <c r="A126" s="398"/>
      <c r="B126" s="399"/>
      <c r="C126" s="398"/>
      <c r="D126" s="399"/>
      <c r="E126" s="398"/>
      <c r="F126" s="399"/>
      <c r="G126" s="194"/>
      <c r="H126" s="194"/>
      <c r="I126" s="194"/>
      <c r="J126" s="194"/>
      <c r="K126" s="398"/>
      <c r="L126" s="399"/>
    </row>
    <row r="127" spans="1:13" ht="30" customHeight="1" x14ac:dyDescent="0.2">
      <c r="A127" s="416" t="s">
        <v>417</v>
      </c>
      <c r="B127" s="424"/>
      <c r="C127" s="424"/>
      <c r="D127" s="424"/>
      <c r="E127" s="424"/>
      <c r="F127" s="424"/>
      <c r="G127" s="424"/>
      <c r="H127" s="424"/>
      <c r="I127" s="424"/>
      <c r="J127" s="424"/>
      <c r="K127" s="424"/>
      <c r="L127" s="425"/>
    </row>
    <row r="128" spans="1:13" ht="22.5" customHeight="1" x14ac:dyDescent="0.2">
      <c r="A128" s="106">
        <v>1</v>
      </c>
      <c r="B128" s="106">
        <v>2</v>
      </c>
      <c r="C128" s="106">
        <v>3</v>
      </c>
      <c r="D128" s="106">
        <v>4</v>
      </c>
      <c r="E128" s="106">
        <v>5</v>
      </c>
      <c r="F128" s="106">
        <v>6</v>
      </c>
      <c r="G128" s="106">
        <v>7</v>
      </c>
      <c r="H128" s="106">
        <v>8</v>
      </c>
      <c r="I128" s="106">
        <v>9</v>
      </c>
      <c r="J128" s="106">
        <v>10</v>
      </c>
      <c r="K128" s="106">
        <v>11</v>
      </c>
      <c r="L128" s="106">
        <v>12</v>
      </c>
    </row>
    <row r="129" spans="1:12" ht="17.25" customHeight="1" x14ac:dyDescent="0.2">
      <c r="A129" s="293"/>
      <c r="B129" s="293"/>
      <c r="C129" s="293"/>
      <c r="D129" s="293"/>
      <c r="E129" s="293"/>
      <c r="F129" s="293"/>
      <c r="G129" s="293"/>
      <c r="H129" s="293"/>
      <c r="I129" s="293"/>
      <c r="J129" s="293"/>
      <c r="K129" s="293"/>
      <c r="L129" s="293"/>
    </row>
    <row r="130" spans="1:12" ht="41.25" customHeight="1" x14ac:dyDescent="0.2">
      <c r="A130" s="395" t="s">
        <v>650</v>
      </c>
      <c r="B130" s="396"/>
      <c r="C130" s="396"/>
      <c r="D130" s="396"/>
      <c r="E130" s="396"/>
      <c r="F130" s="396"/>
      <c r="G130" s="396"/>
      <c r="H130" s="396"/>
      <c r="I130" s="396"/>
      <c r="J130" s="397"/>
      <c r="K130" s="387"/>
      <c r="L130" s="388"/>
    </row>
    <row r="131" spans="1:12" ht="20.100000000000001" customHeight="1" x14ac:dyDescent="0.2">
      <c r="A131" s="436" t="s">
        <v>636</v>
      </c>
      <c r="B131" s="436"/>
      <c r="C131" s="436"/>
      <c r="D131" s="436"/>
      <c r="E131" s="436"/>
      <c r="F131" s="436"/>
      <c r="G131" s="436"/>
      <c r="H131" s="436"/>
      <c r="I131" s="436"/>
      <c r="J131" s="436"/>
      <c r="K131" s="436"/>
      <c r="L131" s="436"/>
    </row>
    <row r="132" spans="1:12" ht="102" x14ac:dyDescent="0.2">
      <c r="A132" s="437" t="s">
        <v>211</v>
      </c>
      <c r="B132" s="438"/>
      <c r="C132" s="439"/>
      <c r="D132" s="439"/>
      <c r="E132" s="440"/>
      <c r="F132" s="155" t="s">
        <v>183</v>
      </c>
      <c r="G132" s="155" t="s">
        <v>184</v>
      </c>
      <c r="H132" s="155" t="s">
        <v>185</v>
      </c>
      <c r="I132" s="155" t="s">
        <v>651</v>
      </c>
      <c r="J132" s="155" t="s">
        <v>190</v>
      </c>
      <c r="K132" s="155" t="s">
        <v>228</v>
      </c>
      <c r="L132" s="155" t="s">
        <v>186</v>
      </c>
    </row>
    <row r="133" spans="1:12" ht="20.100000000000001" customHeight="1" x14ac:dyDescent="0.2">
      <c r="A133" s="394" t="s">
        <v>187</v>
      </c>
      <c r="B133" s="394"/>
      <c r="C133" s="394"/>
      <c r="D133" s="394"/>
      <c r="E133" s="394"/>
      <c r="F133" s="394"/>
      <c r="G133" s="394"/>
      <c r="H133" s="394"/>
      <c r="I133" s="394"/>
      <c r="J133" s="394"/>
      <c r="K133" s="394"/>
      <c r="L133" s="394"/>
    </row>
    <row r="134" spans="1:12" ht="21.95" customHeight="1" x14ac:dyDescent="0.2">
      <c r="A134" s="383"/>
      <c r="B134" s="384"/>
      <c r="C134" s="389"/>
      <c r="D134" s="389"/>
      <c r="E134" s="388"/>
      <c r="F134" s="153"/>
      <c r="G134" s="246"/>
      <c r="H134" s="246"/>
      <c r="I134" s="252"/>
      <c r="J134" s="246"/>
      <c r="K134" s="251"/>
      <c r="L134" s="246"/>
    </row>
    <row r="135" spans="1:12" ht="21.95" customHeight="1" x14ac:dyDescent="0.2">
      <c r="A135" s="383"/>
      <c r="B135" s="384"/>
      <c r="C135" s="389"/>
      <c r="D135" s="389"/>
      <c r="E135" s="388"/>
      <c r="F135" s="153"/>
      <c r="G135" s="246"/>
      <c r="H135" s="246"/>
      <c r="I135" s="252"/>
      <c r="J135" s="246"/>
      <c r="K135" s="251"/>
      <c r="L135" s="246"/>
    </row>
    <row r="136" spans="1:12" ht="21.95" customHeight="1" x14ac:dyDescent="0.2">
      <c r="A136" s="390"/>
      <c r="B136" s="391"/>
      <c r="C136" s="392"/>
      <c r="D136" s="392"/>
      <c r="E136" s="393"/>
      <c r="F136" s="245"/>
      <c r="G136" s="245"/>
      <c r="H136" s="245"/>
      <c r="I136" s="253"/>
      <c r="J136" s="253"/>
      <c r="K136" s="255"/>
      <c r="L136" s="245"/>
    </row>
    <row r="137" spans="1:12" ht="21.95" customHeight="1" x14ac:dyDescent="0.2">
      <c r="A137" s="390"/>
      <c r="B137" s="391"/>
      <c r="C137" s="392"/>
      <c r="D137" s="392"/>
      <c r="E137" s="393"/>
      <c r="F137" s="245"/>
      <c r="G137" s="245"/>
      <c r="H137" s="245"/>
      <c r="I137" s="253"/>
      <c r="J137" s="253"/>
      <c r="K137" s="255"/>
      <c r="L137" s="245"/>
    </row>
    <row r="138" spans="1:12" ht="21.95" customHeight="1" x14ac:dyDescent="0.2">
      <c r="A138" s="390"/>
      <c r="B138" s="391"/>
      <c r="C138" s="392"/>
      <c r="D138" s="392"/>
      <c r="E138" s="393"/>
      <c r="F138" s="245"/>
      <c r="G138" s="245"/>
      <c r="H138" s="245"/>
      <c r="I138" s="253"/>
      <c r="J138" s="253"/>
      <c r="K138" s="255"/>
      <c r="L138" s="245"/>
    </row>
    <row r="139" spans="1:12" ht="20.100000000000001" customHeight="1" x14ac:dyDescent="0.2">
      <c r="A139" s="381" t="s">
        <v>171</v>
      </c>
      <c r="B139" s="381"/>
      <c r="C139" s="383"/>
      <c r="D139" s="389"/>
      <c r="E139" s="388"/>
      <c r="F139" s="246"/>
      <c r="G139" s="246"/>
      <c r="H139" s="245"/>
      <c r="I139" s="252"/>
      <c r="J139" s="252"/>
      <c r="K139" s="251"/>
      <c r="L139" s="246"/>
    </row>
    <row r="140" spans="1:12" ht="20.100000000000001" customHeight="1" x14ac:dyDescent="0.2">
      <c r="A140" s="426" t="s">
        <v>189</v>
      </c>
      <c r="B140" s="441"/>
      <c r="C140" s="434"/>
      <c r="D140" s="434"/>
      <c r="E140" s="435"/>
      <c r="F140" s="246"/>
      <c r="G140" s="246"/>
      <c r="H140" s="245"/>
      <c r="I140" s="252">
        <f>SUM(I134:I139)</f>
        <v>0</v>
      </c>
      <c r="J140" s="252">
        <f>SUM(J134:J139)</f>
        <v>0</v>
      </c>
      <c r="K140" s="251"/>
      <c r="L140" s="246"/>
    </row>
    <row r="141" spans="1:12" ht="20.100000000000001" customHeight="1" x14ac:dyDescent="0.2">
      <c r="A141" s="394" t="s">
        <v>188</v>
      </c>
      <c r="B141" s="394"/>
      <c r="C141" s="394"/>
      <c r="D141" s="394"/>
      <c r="E141" s="394"/>
      <c r="F141" s="394"/>
      <c r="G141" s="394"/>
      <c r="H141" s="394"/>
      <c r="I141" s="394"/>
      <c r="J141" s="394"/>
      <c r="K141" s="394"/>
      <c r="L141" s="394"/>
    </row>
    <row r="142" spans="1:12" ht="21.95" customHeight="1" x14ac:dyDescent="0.2">
      <c r="A142" s="383"/>
      <c r="B142" s="384"/>
      <c r="C142" s="385"/>
      <c r="D142" s="385"/>
      <c r="E142" s="386"/>
      <c r="F142" s="153"/>
      <c r="G142" s="246"/>
      <c r="H142" s="246"/>
      <c r="I142" s="252"/>
      <c r="J142" s="246"/>
      <c r="K142" s="251"/>
      <c r="L142" s="246"/>
    </row>
    <row r="143" spans="1:12" ht="21.95" customHeight="1" x14ac:dyDescent="0.2">
      <c r="A143" s="383"/>
      <c r="B143" s="384"/>
      <c r="C143" s="385"/>
      <c r="D143" s="385"/>
      <c r="E143" s="386"/>
      <c r="F143" s="153"/>
      <c r="G143" s="246"/>
      <c r="H143" s="246"/>
      <c r="I143" s="252"/>
      <c r="J143" s="246"/>
      <c r="K143" s="251"/>
      <c r="L143" s="246"/>
    </row>
    <row r="144" spans="1:12" ht="21.95" customHeight="1" x14ac:dyDescent="0.2">
      <c r="A144" s="383"/>
      <c r="B144" s="384"/>
      <c r="C144" s="385"/>
      <c r="D144" s="385"/>
      <c r="E144" s="386"/>
      <c r="F144" s="153"/>
      <c r="G144" s="246"/>
      <c r="H144" s="246"/>
      <c r="I144" s="246"/>
      <c r="J144" s="246"/>
      <c r="K144" s="251"/>
      <c r="L144" s="246"/>
    </row>
    <row r="145" spans="1:12" ht="21.95" customHeight="1" x14ac:dyDescent="0.2">
      <c r="A145" s="383"/>
      <c r="B145" s="384"/>
      <c r="C145" s="385"/>
      <c r="D145" s="385"/>
      <c r="E145" s="386"/>
      <c r="F145" s="153"/>
      <c r="G145" s="246"/>
      <c r="H145" s="246"/>
      <c r="I145" s="246"/>
      <c r="J145" s="246"/>
      <c r="K145" s="251"/>
      <c r="L145" s="246"/>
    </row>
    <row r="146" spans="1:12" ht="21.95" customHeight="1" x14ac:dyDescent="0.2">
      <c r="A146" s="383"/>
      <c r="B146" s="384"/>
      <c r="C146" s="385"/>
      <c r="D146" s="385"/>
      <c r="E146" s="386"/>
      <c r="F146" s="153"/>
      <c r="G146" s="246"/>
      <c r="H146" s="246"/>
      <c r="I146" s="252"/>
      <c r="J146" s="246"/>
      <c r="K146" s="251"/>
      <c r="L146" s="246"/>
    </row>
    <row r="147" spans="1:12" ht="20.100000000000001" customHeight="1" x14ac:dyDescent="0.2">
      <c r="A147" s="456"/>
      <c r="B147" s="457"/>
      <c r="C147" s="458"/>
      <c r="D147" s="458"/>
      <c r="E147" s="459"/>
      <c r="F147" s="153"/>
      <c r="G147" s="153"/>
      <c r="H147" s="153"/>
      <c r="I147" s="182"/>
      <c r="J147" s="182"/>
      <c r="K147" s="157"/>
      <c r="L147" s="153"/>
    </row>
    <row r="148" spans="1:12" ht="20.100000000000001" customHeight="1" x14ac:dyDescent="0.2">
      <c r="A148" s="456"/>
      <c r="B148" s="457"/>
      <c r="C148" s="458"/>
      <c r="D148" s="458"/>
      <c r="E148" s="459"/>
      <c r="F148" s="153"/>
      <c r="G148" s="153"/>
      <c r="H148" s="153"/>
      <c r="I148" s="182"/>
      <c r="J148" s="182"/>
      <c r="K148" s="157"/>
      <c r="L148" s="153"/>
    </row>
    <row r="149" spans="1:12" ht="20.100000000000001" customHeight="1" x14ac:dyDescent="0.2">
      <c r="A149" s="381" t="s">
        <v>171</v>
      </c>
      <c r="B149" s="381"/>
      <c r="C149" s="383"/>
      <c r="D149" s="389"/>
      <c r="E149" s="388"/>
      <c r="F149" s="246"/>
      <c r="G149" s="246"/>
      <c r="H149" s="246"/>
      <c r="I149" s="252"/>
      <c r="J149" s="252"/>
      <c r="K149" s="251"/>
      <c r="L149" s="246"/>
    </row>
    <row r="150" spans="1:12" ht="20.100000000000001" customHeight="1" x14ac:dyDescent="0.2">
      <c r="A150" s="426" t="s">
        <v>189</v>
      </c>
      <c r="B150" s="441"/>
      <c r="C150" s="434"/>
      <c r="D150" s="434"/>
      <c r="E150" s="435"/>
      <c r="F150" s="256"/>
      <c r="G150" s="256"/>
      <c r="H150" s="256"/>
      <c r="I150" s="252">
        <f>SUM(I142:I149)</f>
        <v>0</v>
      </c>
      <c r="J150" s="252">
        <f>SUM(J142:J149)</f>
        <v>0</v>
      </c>
      <c r="K150" s="257"/>
      <c r="L150" s="256"/>
    </row>
    <row r="151" spans="1:12" ht="39.75" customHeight="1" x14ac:dyDescent="0.2">
      <c r="A151" s="436" t="s">
        <v>652</v>
      </c>
      <c r="B151" s="436"/>
      <c r="C151" s="436"/>
      <c r="D151" s="436"/>
      <c r="E151" s="436"/>
      <c r="F151" s="436"/>
      <c r="G151" s="436"/>
      <c r="H151" s="436"/>
      <c r="I151" s="436"/>
      <c r="J151" s="436"/>
      <c r="K151" s="436"/>
      <c r="L151" s="436"/>
    </row>
    <row r="152" spans="1:12" ht="105" x14ac:dyDescent="0.2">
      <c r="A152" s="403" t="s">
        <v>191</v>
      </c>
      <c r="B152" s="403"/>
      <c r="C152" s="515"/>
      <c r="D152" s="515"/>
      <c r="E152" s="515"/>
      <c r="F152" s="254" t="s">
        <v>192</v>
      </c>
      <c r="G152" s="254" t="s">
        <v>239</v>
      </c>
      <c r="H152" s="254" t="s">
        <v>240</v>
      </c>
      <c r="I152" s="254" t="s">
        <v>194</v>
      </c>
      <c r="J152" s="254" t="s">
        <v>243</v>
      </c>
      <c r="K152" s="254" t="s">
        <v>196</v>
      </c>
      <c r="L152" s="254" t="s">
        <v>252</v>
      </c>
    </row>
    <row r="153" spans="1:12" ht="21.95" customHeight="1" x14ac:dyDescent="0.2">
      <c r="A153" s="383"/>
      <c r="B153" s="404"/>
      <c r="C153" s="385"/>
      <c r="D153" s="385"/>
      <c r="E153" s="386"/>
      <c r="F153" s="246"/>
      <c r="G153" s="252"/>
      <c r="H153" s="252"/>
      <c r="I153" s="246"/>
      <c r="J153" s="292"/>
      <c r="K153" s="295"/>
      <c r="L153" s="296"/>
    </row>
    <row r="154" spans="1:12" ht="21.95" customHeight="1" x14ac:dyDescent="0.2">
      <c r="A154" s="383"/>
      <c r="B154" s="404"/>
      <c r="C154" s="385"/>
      <c r="D154" s="385"/>
      <c r="E154" s="386"/>
      <c r="F154" s="111"/>
      <c r="G154" s="185"/>
      <c r="H154" s="185"/>
      <c r="I154" s="246"/>
      <c r="J154" s="110"/>
      <c r="K154" s="156"/>
      <c r="L154" s="182"/>
    </row>
    <row r="155" spans="1:12" ht="21.95" customHeight="1" x14ac:dyDescent="0.2">
      <c r="A155" s="383"/>
      <c r="B155" s="404"/>
      <c r="C155" s="385"/>
      <c r="D155" s="385"/>
      <c r="E155" s="386"/>
      <c r="F155" s="153"/>
      <c r="G155" s="185"/>
      <c r="H155" s="185"/>
      <c r="I155" s="246"/>
      <c r="J155" s="106"/>
      <c r="K155" s="187"/>
      <c r="L155" s="182"/>
    </row>
    <row r="156" spans="1:12" ht="21.95" customHeight="1" x14ac:dyDescent="0.2">
      <c r="A156" s="383"/>
      <c r="B156" s="404"/>
      <c r="C156" s="385"/>
      <c r="D156" s="385"/>
      <c r="E156" s="386"/>
      <c r="F156" s="153"/>
      <c r="G156" s="112"/>
      <c r="H156" s="112"/>
      <c r="I156" s="246"/>
      <c r="J156" s="110"/>
      <c r="K156" s="156"/>
      <c r="L156" s="153"/>
    </row>
    <row r="157" spans="1:12" ht="21.95" customHeight="1" x14ac:dyDescent="0.2">
      <c r="A157" s="383"/>
      <c r="B157" s="404"/>
      <c r="C157" s="385"/>
      <c r="D157" s="385"/>
      <c r="E157" s="386"/>
      <c r="F157" s="153"/>
      <c r="G157" s="112"/>
      <c r="H157" s="112"/>
      <c r="I157" s="246"/>
      <c r="J157" s="153"/>
      <c r="K157" s="153"/>
      <c r="L157" s="153"/>
    </row>
    <row r="158" spans="1:12" ht="21.95" customHeight="1" x14ac:dyDescent="0.2">
      <c r="A158" s="383"/>
      <c r="B158" s="404"/>
      <c r="C158" s="385"/>
      <c r="D158" s="385"/>
      <c r="E158" s="386"/>
      <c r="F158" s="153"/>
      <c r="G158" s="112"/>
      <c r="H158" s="112"/>
      <c r="I158" s="246"/>
      <c r="J158" s="153"/>
      <c r="K158" s="153"/>
      <c r="L158" s="153"/>
    </row>
    <row r="159" spans="1:12" ht="21.95" customHeight="1" x14ac:dyDescent="0.2">
      <c r="A159" s="383"/>
      <c r="B159" s="404"/>
      <c r="C159" s="385"/>
      <c r="D159" s="385"/>
      <c r="E159" s="386"/>
      <c r="F159" s="153"/>
      <c r="G159" s="112"/>
      <c r="H159" s="112"/>
      <c r="I159" s="246"/>
      <c r="J159" s="153"/>
      <c r="K159" s="153"/>
      <c r="L159" s="153"/>
    </row>
    <row r="160" spans="1:12" ht="21.95" customHeight="1" x14ac:dyDescent="0.2">
      <c r="A160" s="383"/>
      <c r="B160" s="404"/>
      <c r="C160" s="385"/>
      <c r="D160" s="385"/>
      <c r="E160" s="386"/>
      <c r="F160" s="153"/>
      <c r="G160" s="112"/>
      <c r="H160" s="112"/>
      <c r="I160" s="246"/>
      <c r="J160" s="153"/>
      <c r="K160" s="153"/>
      <c r="L160" s="153"/>
    </row>
    <row r="161" spans="1:12" ht="21.95" customHeight="1" x14ac:dyDescent="0.2">
      <c r="A161" s="383"/>
      <c r="B161" s="404"/>
      <c r="C161" s="385"/>
      <c r="D161" s="385"/>
      <c r="E161" s="386"/>
      <c r="F161" s="153"/>
      <c r="G161" s="112"/>
      <c r="H161" s="112"/>
      <c r="I161" s="246"/>
      <c r="J161" s="153"/>
      <c r="K161" s="153"/>
      <c r="L161" s="153"/>
    </row>
    <row r="162" spans="1:12" ht="21.95" customHeight="1" x14ac:dyDescent="0.2">
      <c r="A162" s="383"/>
      <c r="B162" s="404"/>
      <c r="C162" s="385"/>
      <c r="D162" s="385"/>
      <c r="E162" s="386"/>
      <c r="F162" s="153"/>
      <c r="G162" s="112"/>
      <c r="H162" s="112"/>
      <c r="I162" s="246"/>
      <c r="J162" s="153"/>
      <c r="K162" s="153"/>
      <c r="L162" s="153"/>
    </row>
    <row r="163" spans="1:12" ht="20.100000000000001" customHeight="1" x14ac:dyDescent="0.2">
      <c r="A163" s="426" t="s">
        <v>171</v>
      </c>
      <c r="B163" s="428"/>
      <c r="C163" s="409"/>
      <c r="D163" s="385"/>
      <c r="E163" s="386"/>
      <c r="F163" s="246"/>
      <c r="G163" s="259"/>
      <c r="H163" s="259"/>
      <c r="I163" s="246"/>
      <c r="J163" s="246"/>
      <c r="K163" s="246"/>
      <c r="L163" s="246"/>
    </row>
    <row r="164" spans="1:12" ht="20.100000000000001" customHeight="1" x14ac:dyDescent="0.2">
      <c r="A164" s="426" t="s">
        <v>189</v>
      </c>
      <c r="B164" s="427"/>
      <c r="C164" s="434"/>
      <c r="D164" s="434"/>
      <c r="E164" s="435"/>
      <c r="F164" s="246"/>
      <c r="G164" s="260">
        <f>SUM(G153:G163)</f>
        <v>0</v>
      </c>
      <c r="H164" s="260">
        <f t="shared" ref="H164:L164" si="0">SUM(H153:H163)</f>
        <v>0</v>
      </c>
      <c r="I164" s="260"/>
      <c r="J164" s="260"/>
      <c r="K164" s="260"/>
      <c r="L164" s="258">
        <f t="shared" si="0"/>
        <v>0</v>
      </c>
    </row>
    <row r="165" spans="1:12" ht="20.100000000000001" customHeight="1" x14ac:dyDescent="0.2">
      <c r="A165" s="436" t="s">
        <v>637</v>
      </c>
      <c r="B165" s="436"/>
      <c r="C165" s="436"/>
      <c r="D165" s="436"/>
      <c r="E165" s="436"/>
      <c r="F165" s="436"/>
      <c r="G165" s="436"/>
      <c r="H165" s="436"/>
      <c r="I165" s="436"/>
      <c r="J165" s="436"/>
      <c r="K165" s="436"/>
      <c r="L165" s="436"/>
    </row>
    <row r="166" spans="1:12" ht="60" x14ac:dyDescent="0.2">
      <c r="A166" s="400" t="s">
        <v>255</v>
      </c>
      <c r="B166" s="401"/>
      <c r="C166" s="401"/>
      <c r="D166" s="401"/>
      <c r="E166" s="401"/>
      <c r="F166" s="402"/>
      <c r="G166" s="254" t="s">
        <v>568</v>
      </c>
      <c r="H166" s="254" t="s">
        <v>257</v>
      </c>
      <c r="I166" s="254" t="s">
        <v>256</v>
      </c>
      <c r="J166" s="403" t="s">
        <v>198</v>
      </c>
      <c r="K166" s="403"/>
      <c r="L166" s="403"/>
    </row>
    <row r="167" spans="1:12" ht="21.95" customHeight="1" x14ac:dyDescent="0.2">
      <c r="A167" s="405"/>
      <c r="B167" s="432"/>
      <c r="C167" s="432"/>
      <c r="D167" s="432"/>
      <c r="E167" s="432"/>
      <c r="F167" s="433"/>
      <c r="G167" s="246"/>
      <c r="H167" s="246"/>
      <c r="I167" s="246"/>
      <c r="J167" s="383"/>
      <c r="K167" s="384"/>
      <c r="L167" s="408"/>
    </row>
    <row r="168" spans="1:12" ht="21.95" customHeight="1" x14ac:dyDescent="0.2">
      <c r="A168" s="405"/>
      <c r="B168" s="432"/>
      <c r="C168" s="432"/>
      <c r="D168" s="432"/>
      <c r="E168" s="432"/>
      <c r="F168" s="433"/>
      <c r="G168" s="246"/>
      <c r="H168" s="246"/>
      <c r="I168" s="246"/>
      <c r="J168" s="383"/>
      <c r="K168" s="384"/>
      <c r="L168" s="408"/>
    </row>
    <row r="169" spans="1:12" ht="21.95" customHeight="1" x14ac:dyDescent="0.2">
      <c r="A169" s="405"/>
      <c r="B169" s="432"/>
      <c r="C169" s="432"/>
      <c r="D169" s="432"/>
      <c r="E169" s="432"/>
      <c r="F169" s="433"/>
      <c r="G169" s="246"/>
      <c r="H169" s="246"/>
      <c r="I169" s="246"/>
      <c r="J169" s="383"/>
      <c r="K169" s="384"/>
      <c r="L169" s="408"/>
    </row>
    <row r="170" spans="1:12" ht="21.95" customHeight="1" x14ac:dyDescent="0.2">
      <c r="A170" s="405"/>
      <c r="B170" s="432"/>
      <c r="C170" s="432"/>
      <c r="D170" s="432"/>
      <c r="E170" s="432"/>
      <c r="F170" s="433"/>
      <c r="G170" s="246"/>
      <c r="H170" s="246"/>
      <c r="I170" s="246"/>
      <c r="J170" s="383"/>
      <c r="K170" s="384"/>
      <c r="L170" s="408"/>
    </row>
    <row r="171" spans="1:12" ht="21.95" customHeight="1" x14ac:dyDescent="0.2">
      <c r="A171" s="405"/>
      <c r="B171" s="432"/>
      <c r="C171" s="432"/>
      <c r="D171" s="432"/>
      <c r="E171" s="432"/>
      <c r="F171" s="433"/>
      <c r="G171" s="246"/>
      <c r="H171" s="246"/>
      <c r="I171" s="246"/>
      <c r="J171" s="383"/>
      <c r="K171" s="384"/>
      <c r="L171" s="408"/>
    </row>
    <row r="172" spans="1:12" ht="21.95" customHeight="1" x14ac:dyDescent="0.2">
      <c r="A172" s="405"/>
      <c r="B172" s="432"/>
      <c r="C172" s="432"/>
      <c r="D172" s="432"/>
      <c r="E172" s="432"/>
      <c r="F172" s="433"/>
      <c r="G172" s="246"/>
      <c r="H172" s="246"/>
      <c r="I172" s="246"/>
      <c r="J172" s="383"/>
      <c r="K172" s="384"/>
      <c r="L172" s="408"/>
    </row>
    <row r="173" spans="1:12" ht="21.95" customHeight="1" x14ac:dyDescent="0.2">
      <c r="A173" s="405"/>
      <c r="B173" s="406"/>
      <c r="C173" s="406"/>
      <c r="D173" s="406"/>
      <c r="E173" s="406"/>
      <c r="F173" s="407"/>
      <c r="G173" s="246"/>
      <c r="H173" s="246"/>
      <c r="I173" s="246"/>
      <c r="J173" s="383"/>
      <c r="K173" s="384"/>
      <c r="L173" s="408"/>
    </row>
    <row r="174" spans="1:12" ht="21.95" customHeight="1" x14ac:dyDescent="0.2">
      <c r="A174" s="405"/>
      <c r="B174" s="432"/>
      <c r="C174" s="432"/>
      <c r="D174" s="432"/>
      <c r="E174" s="432"/>
      <c r="F174" s="433"/>
      <c r="G174" s="261"/>
      <c r="H174" s="246"/>
      <c r="I174" s="153"/>
      <c r="J174" s="519"/>
      <c r="K174" s="520"/>
      <c r="L174" s="521"/>
    </row>
    <row r="175" spans="1:12" ht="20.100000000000001" customHeight="1" x14ac:dyDescent="0.2">
      <c r="A175" s="416" t="s">
        <v>638</v>
      </c>
      <c r="B175" s="424"/>
      <c r="C175" s="424"/>
      <c r="D175" s="424"/>
      <c r="E175" s="424"/>
      <c r="F175" s="424"/>
      <c r="G175" s="424"/>
      <c r="H175" s="424"/>
      <c r="I175" s="424"/>
      <c r="J175" s="424"/>
      <c r="K175" s="424"/>
      <c r="L175" s="425"/>
    </row>
    <row r="176" spans="1:12" ht="77.25" customHeight="1" x14ac:dyDescent="0.2">
      <c r="A176" s="403" t="s">
        <v>197</v>
      </c>
      <c r="B176" s="403"/>
      <c r="C176" s="403"/>
      <c r="D176" s="403"/>
      <c r="E176" s="403"/>
      <c r="F176" s="403"/>
      <c r="G176" s="254" t="s">
        <v>569</v>
      </c>
      <c r="H176" s="254" t="s">
        <v>253</v>
      </c>
      <c r="I176" s="254" t="s">
        <v>254</v>
      </c>
      <c r="J176" s="403" t="s">
        <v>198</v>
      </c>
      <c r="K176" s="403"/>
      <c r="L176" s="403"/>
    </row>
    <row r="177" spans="1:36" ht="20.100000000000001" customHeight="1" x14ac:dyDescent="0.2">
      <c r="A177" s="413"/>
      <c r="B177" s="413"/>
      <c r="C177" s="413"/>
      <c r="D177" s="413"/>
      <c r="E177" s="413"/>
      <c r="F177" s="413"/>
      <c r="G177" s="246"/>
      <c r="H177" s="246"/>
      <c r="I177" s="251"/>
      <c r="J177" s="383"/>
      <c r="K177" s="384"/>
      <c r="L177" s="408"/>
    </row>
    <row r="178" spans="1:36" ht="20.100000000000001" customHeight="1" x14ac:dyDescent="0.2">
      <c r="A178" s="523"/>
      <c r="B178" s="523"/>
      <c r="C178" s="523"/>
      <c r="D178" s="523"/>
      <c r="E178" s="523"/>
      <c r="F178" s="523"/>
      <c r="G178" s="111"/>
      <c r="H178" s="153"/>
      <c r="I178" s="157"/>
      <c r="J178" s="524"/>
      <c r="K178" s="520"/>
      <c r="L178" s="521"/>
    </row>
    <row r="179" spans="1:36" ht="20.100000000000001" customHeight="1" x14ac:dyDescent="0.2">
      <c r="A179" s="522"/>
      <c r="B179" s="522"/>
      <c r="C179" s="522"/>
      <c r="D179" s="522"/>
      <c r="E179" s="522"/>
      <c r="F179" s="522"/>
      <c r="G179" s="154"/>
      <c r="H179" s="154"/>
      <c r="I179" s="154"/>
      <c r="J179" s="522"/>
      <c r="K179" s="522"/>
      <c r="L179" s="522"/>
    </row>
    <row r="180" spans="1:36" ht="20.100000000000001" customHeight="1" x14ac:dyDescent="0.2">
      <c r="A180" s="522"/>
      <c r="B180" s="522"/>
      <c r="C180" s="522"/>
      <c r="D180" s="522"/>
      <c r="E180" s="522"/>
      <c r="F180" s="522"/>
      <c r="G180" s="154"/>
      <c r="H180" s="154"/>
      <c r="I180" s="154"/>
      <c r="J180" s="522"/>
      <c r="K180" s="522"/>
      <c r="L180" s="522"/>
    </row>
    <row r="181" spans="1:36" s="249" customFormat="1" ht="20.100000000000001" customHeight="1" x14ac:dyDescent="0.25">
      <c r="A181" s="527" t="s">
        <v>267</v>
      </c>
      <c r="B181" s="528"/>
      <c r="C181" s="528"/>
      <c r="D181" s="528"/>
      <c r="E181" s="528"/>
      <c r="F181" s="528"/>
      <c r="G181" s="528"/>
      <c r="H181" s="528"/>
      <c r="I181" s="528"/>
      <c r="J181" s="528"/>
      <c r="K181" s="528"/>
      <c r="L181" s="529"/>
      <c r="M181" s="248"/>
      <c r="N181" s="248"/>
      <c r="O181" s="248"/>
      <c r="P181" s="248"/>
      <c r="Q181" s="248"/>
      <c r="R181" s="248"/>
      <c r="S181" s="248"/>
      <c r="T181" s="248"/>
      <c r="U181" s="248"/>
      <c r="V181" s="248"/>
      <c r="W181" s="248"/>
      <c r="X181" s="248"/>
      <c r="Y181" s="248"/>
      <c r="Z181" s="248"/>
      <c r="AA181" s="248"/>
      <c r="AB181" s="248"/>
      <c r="AC181" s="248"/>
      <c r="AD181" s="248"/>
      <c r="AE181" s="248"/>
      <c r="AF181" s="248"/>
      <c r="AG181" s="248"/>
      <c r="AH181" s="248"/>
      <c r="AI181" s="248"/>
      <c r="AJ181" s="248"/>
    </row>
    <row r="182" spans="1:36" ht="30.75" customHeight="1" x14ac:dyDescent="0.2">
      <c r="A182" s="556" t="s">
        <v>268</v>
      </c>
      <c r="B182" s="557"/>
      <c r="C182" s="557"/>
      <c r="D182" s="557"/>
      <c r="E182" s="557"/>
      <c r="F182" s="558"/>
      <c r="G182" s="562" t="s">
        <v>418</v>
      </c>
      <c r="H182" s="563"/>
      <c r="I182" s="564"/>
      <c r="J182" s="562" t="s">
        <v>419</v>
      </c>
      <c r="K182" s="563"/>
      <c r="L182" s="564"/>
    </row>
    <row r="183" spans="1:36" ht="30" customHeight="1" x14ac:dyDescent="0.2">
      <c r="A183" s="559"/>
      <c r="B183" s="560"/>
      <c r="C183" s="560"/>
      <c r="D183" s="560"/>
      <c r="E183" s="560"/>
      <c r="F183" s="561"/>
      <c r="G183" s="516"/>
      <c r="H183" s="568"/>
      <c r="I183" s="569"/>
      <c r="J183" s="429"/>
      <c r="K183" s="525"/>
      <c r="L183" s="526"/>
    </row>
    <row r="184" spans="1:36" ht="20.100000000000001" customHeight="1" x14ac:dyDescent="0.2">
      <c r="A184" s="527" t="s">
        <v>470</v>
      </c>
      <c r="B184" s="528"/>
      <c r="C184" s="528"/>
      <c r="D184" s="528"/>
      <c r="E184" s="528"/>
      <c r="F184" s="528"/>
      <c r="G184" s="528"/>
      <c r="H184" s="528"/>
      <c r="I184" s="528"/>
      <c r="J184" s="528"/>
      <c r="K184" s="528"/>
      <c r="L184" s="529"/>
    </row>
    <row r="185" spans="1:36" ht="20.100000000000001" customHeight="1" x14ac:dyDescent="0.2">
      <c r="A185" s="553" t="s">
        <v>420</v>
      </c>
      <c r="B185" s="554"/>
      <c r="C185" s="554"/>
      <c r="D185" s="554"/>
      <c r="E185" s="554"/>
      <c r="F185" s="554"/>
      <c r="G185" s="554"/>
      <c r="H185" s="554"/>
      <c r="I185" s="555"/>
      <c r="J185" s="516"/>
      <c r="K185" s="517"/>
      <c r="L185" s="518"/>
    </row>
    <row r="186" spans="1:36" ht="20.100000000000001" customHeight="1" x14ac:dyDescent="0.2">
      <c r="A186" s="553" t="s">
        <v>269</v>
      </c>
      <c r="B186" s="554"/>
      <c r="C186" s="554"/>
      <c r="D186" s="554"/>
      <c r="E186" s="554"/>
      <c r="F186" s="554"/>
      <c r="G186" s="554"/>
      <c r="H186" s="554"/>
      <c r="I186" s="555"/>
      <c r="J186" s="516"/>
      <c r="K186" s="517"/>
      <c r="L186" s="518"/>
    </row>
    <row r="187" spans="1:36" ht="20.100000000000001" customHeight="1" x14ac:dyDescent="0.2">
      <c r="A187" s="423" t="s">
        <v>277</v>
      </c>
      <c r="B187" s="424"/>
      <c r="C187" s="424"/>
      <c r="D187" s="424"/>
      <c r="E187" s="424"/>
      <c r="F187" s="424"/>
      <c r="G187" s="424"/>
      <c r="H187" s="424"/>
      <c r="I187" s="425"/>
      <c r="J187" s="413"/>
      <c r="K187" s="413"/>
      <c r="L187" s="413"/>
    </row>
    <row r="188" spans="1:36" ht="31.5" customHeight="1" x14ac:dyDescent="0.2">
      <c r="A188" s="423" t="s">
        <v>469</v>
      </c>
      <c r="B188" s="424"/>
      <c r="C188" s="424"/>
      <c r="D188" s="424"/>
      <c r="E188" s="424"/>
      <c r="F188" s="424"/>
      <c r="G188" s="424"/>
      <c r="H188" s="424"/>
      <c r="I188" s="425"/>
      <c r="J188" s="413"/>
      <c r="K188" s="413"/>
      <c r="L188" s="413"/>
    </row>
    <row r="189" spans="1:36" ht="34.5" customHeight="1" x14ac:dyDescent="0.2">
      <c r="A189" s="423" t="s">
        <v>276</v>
      </c>
      <c r="B189" s="424"/>
      <c r="C189" s="424"/>
      <c r="D189" s="424"/>
      <c r="E189" s="424"/>
      <c r="F189" s="424"/>
      <c r="G189" s="424"/>
      <c r="H189" s="424"/>
      <c r="I189" s="425"/>
      <c r="J189" s="413"/>
      <c r="K189" s="413"/>
      <c r="L189" s="413"/>
    </row>
    <row r="190" spans="1:36" ht="54" customHeight="1" x14ac:dyDescent="0.2">
      <c r="A190" s="552" t="s">
        <v>582</v>
      </c>
      <c r="B190" s="552"/>
      <c r="C190" s="552"/>
      <c r="D190" s="552"/>
      <c r="E190" s="552"/>
      <c r="F190" s="552"/>
      <c r="G190" s="552"/>
      <c r="H190" s="552"/>
      <c r="I190" s="552"/>
      <c r="J190" s="552"/>
      <c r="K190" s="552"/>
      <c r="L190" s="552"/>
    </row>
    <row r="191" spans="1:36" ht="21" customHeight="1" x14ac:dyDescent="0.2">
      <c r="A191" s="394" t="s">
        <v>291</v>
      </c>
      <c r="B191" s="394"/>
      <c r="C191" s="394"/>
      <c r="D191" s="394"/>
      <c r="E191" s="394"/>
      <c r="F191" s="394"/>
      <c r="G191" s="394"/>
      <c r="H191" s="394"/>
      <c r="I191" s="394"/>
      <c r="J191" s="570"/>
      <c r="K191" s="570"/>
      <c r="L191" s="570"/>
      <c r="M191" s="170" t="s">
        <v>691</v>
      </c>
    </row>
    <row r="192" spans="1:36" ht="53.25" customHeight="1" x14ac:dyDescent="0.2">
      <c r="A192" s="436" t="s">
        <v>421</v>
      </c>
      <c r="B192" s="436"/>
      <c r="C192" s="436"/>
      <c r="D192" s="436"/>
      <c r="E192" s="436"/>
      <c r="F192" s="436"/>
      <c r="G192" s="378"/>
      <c r="H192" s="379"/>
      <c r="I192" s="379"/>
      <c r="J192" s="379"/>
      <c r="K192" s="379"/>
      <c r="L192" s="380"/>
      <c r="M192" s="170" t="s">
        <v>519</v>
      </c>
    </row>
    <row r="193" spans="1:12" ht="21" customHeight="1" x14ac:dyDescent="0.2">
      <c r="A193" s="377" t="s">
        <v>669</v>
      </c>
      <c r="B193" s="377"/>
      <c r="C193" s="377"/>
      <c r="D193" s="377"/>
      <c r="E193" s="377"/>
      <c r="F193" s="377"/>
      <c r="G193" s="378"/>
      <c r="H193" s="379"/>
      <c r="I193" s="379"/>
      <c r="J193" s="379"/>
      <c r="K193" s="379"/>
      <c r="L193" s="380"/>
    </row>
    <row r="194" spans="1:12" ht="20.100000000000001" customHeight="1" x14ac:dyDescent="0.2">
      <c r="A194" s="423" t="s">
        <v>422</v>
      </c>
      <c r="B194" s="533"/>
      <c r="C194" s="533"/>
      <c r="D194" s="533"/>
      <c r="E194" s="533"/>
      <c r="F194" s="534"/>
      <c r="G194" s="530"/>
      <c r="H194" s="531"/>
      <c r="I194" s="531"/>
      <c r="J194" s="531"/>
      <c r="K194" s="531"/>
      <c r="L194" s="532"/>
    </row>
    <row r="195" spans="1:12" ht="51.75" customHeight="1" x14ac:dyDescent="0.2">
      <c r="A195" s="416" t="s">
        <v>581</v>
      </c>
      <c r="B195" s="535"/>
      <c r="C195" s="535"/>
      <c r="D195" s="535"/>
      <c r="E195" s="535"/>
      <c r="F195" s="536"/>
      <c r="G195" s="495" t="s">
        <v>429</v>
      </c>
      <c r="H195" s="462"/>
      <c r="I195" s="462"/>
      <c r="J195" s="462"/>
      <c r="K195" s="462"/>
      <c r="L195" s="463"/>
    </row>
    <row r="196" spans="1:12" ht="31.5" customHeight="1" x14ac:dyDescent="0.2">
      <c r="A196" s="447" t="s">
        <v>423</v>
      </c>
      <c r="B196" s="447"/>
      <c r="C196" s="447"/>
      <c r="D196" s="447"/>
      <c r="E196" s="447"/>
      <c r="F196" s="447"/>
      <c r="G196" s="447"/>
      <c r="H196" s="447"/>
      <c r="I196" s="447"/>
      <c r="J196" s="516"/>
      <c r="K196" s="517"/>
      <c r="L196" s="518"/>
    </row>
    <row r="197" spans="1:12" ht="39" customHeight="1" x14ac:dyDescent="0.2">
      <c r="A197" s="447" t="s">
        <v>424</v>
      </c>
      <c r="B197" s="447"/>
      <c r="C197" s="447"/>
      <c r="D197" s="447"/>
      <c r="E197" s="447"/>
      <c r="F197" s="447"/>
      <c r="G197" s="447"/>
      <c r="H197" s="447"/>
      <c r="I197" s="447"/>
      <c r="J197" s="516"/>
      <c r="K197" s="517"/>
      <c r="L197" s="518"/>
    </row>
    <row r="198" spans="1:12" ht="21.95" customHeight="1" x14ac:dyDescent="0.2">
      <c r="A198" s="447" t="s">
        <v>425</v>
      </c>
      <c r="B198" s="447"/>
      <c r="C198" s="447"/>
      <c r="D198" s="447"/>
      <c r="E198" s="447"/>
      <c r="F198" s="447"/>
      <c r="G198" s="447"/>
      <c r="H198" s="447"/>
      <c r="I198" s="447"/>
      <c r="J198" s="516"/>
      <c r="K198" s="517"/>
      <c r="L198" s="518"/>
    </row>
    <row r="199" spans="1:12" ht="21.95" customHeight="1" x14ac:dyDescent="0.2">
      <c r="A199" s="447" t="s">
        <v>426</v>
      </c>
      <c r="B199" s="447"/>
      <c r="C199" s="447"/>
      <c r="D199" s="447"/>
      <c r="E199" s="447"/>
      <c r="F199" s="447"/>
      <c r="G199" s="447"/>
      <c r="H199" s="447"/>
      <c r="I199" s="447"/>
      <c r="J199" s="516"/>
      <c r="K199" s="517"/>
      <c r="L199" s="518"/>
    </row>
    <row r="200" spans="1:12" ht="21.95" customHeight="1" x14ac:dyDescent="0.2">
      <c r="A200" s="447" t="s">
        <v>427</v>
      </c>
      <c r="B200" s="447"/>
      <c r="C200" s="447"/>
      <c r="D200" s="447"/>
      <c r="E200" s="447"/>
      <c r="F200" s="447"/>
      <c r="G200" s="447"/>
      <c r="H200" s="447"/>
      <c r="I200" s="447"/>
      <c r="J200" s="516"/>
      <c r="K200" s="517"/>
      <c r="L200" s="518"/>
    </row>
    <row r="201" spans="1:12" ht="45.75" customHeight="1" x14ac:dyDescent="0.2">
      <c r="A201" s="416" t="s">
        <v>430</v>
      </c>
      <c r="B201" s="535"/>
      <c r="C201" s="535"/>
      <c r="D201" s="535"/>
      <c r="E201" s="535"/>
      <c r="F201" s="536"/>
      <c r="G201" s="495" t="s">
        <v>429</v>
      </c>
      <c r="H201" s="462"/>
      <c r="I201" s="462"/>
      <c r="J201" s="462"/>
      <c r="K201" s="462"/>
      <c r="L201" s="463"/>
    </row>
    <row r="202" spans="1:12" ht="63" customHeight="1" x14ac:dyDescent="0.2">
      <c r="A202" s="377" t="s">
        <v>428</v>
      </c>
      <c r="B202" s="377"/>
      <c r="C202" s="377"/>
      <c r="D202" s="377"/>
      <c r="E202" s="377"/>
      <c r="F202" s="377"/>
      <c r="G202" s="377"/>
      <c r="H202" s="377"/>
      <c r="I202" s="377"/>
      <c r="J202" s="516"/>
      <c r="K202" s="517"/>
      <c r="L202" s="518"/>
    </row>
    <row r="203" spans="1:12" ht="34.5" customHeight="1" x14ac:dyDescent="0.2">
      <c r="A203" s="377" t="s">
        <v>570</v>
      </c>
      <c r="B203" s="377"/>
      <c r="C203" s="377"/>
      <c r="D203" s="377"/>
      <c r="E203" s="377"/>
      <c r="F203" s="377"/>
      <c r="G203" s="377"/>
      <c r="H203" s="377"/>
      <c r="I203" s="377"/>
      <c r="J203" s="516"/>
      <c r="K203" s="517"/>
      <c r="L203" s="518"/>
    </row>
    <row r="204" spans="1:12" ht="33" customHeight="1" x14ac:dyDescent="0.2">
      <c r="A204" s="377" t="s">
        <v>571</v>
      </c>
      <c r="B204" s="377"/>
      <c r="C204" s="377"/>
      <c r="D204" s="377"/>
      <c r="E204" s="377"/>
      <c r="F204" s="377"/>
      <c r="G204" s="377"/>
      <c r="H204" s="377"/>
      <c r="I204" s="377"/>
      <c r="J204" s="516"/>
      <c r="K204" s="517"/>
      <c r="L204" s="518"/>
    </row>
    <row r="205" spans="1:12" ht="54" customHeight="1" x14ac:dyDescent="0.2">
      <c r="A205" s="377" t="s">
        <v>572</v>
      </c>
      <c r="B205" s="377"/>
      <c r="C205" s="377"/>
      <c r="D205" s="377"/>
      <c r="E205" s="377"/>
      <c r="F205" s="377"/>
      <c r="G205" s="377"/>
      <c r="H205" s="377"/>
      <c r="I205" s="377"/>
      <c r="J205" s="516"/>
      <c r="K205" s="517"/>
      <c r="L205" s="518"/>
    </row>
    <row r="206" spans="1:12" ht="21.95" customHeight="1" x14ac:dyDescent="0.2">
      <c r="A206" s="423" t="s">
        <v>299</v>
      </c>
      <c r="B206" s="424"/>
      <c r="C206" s="424"/>
      <c r="D206" s="424"/>
      <c r="E206" s="424"/>
      <c r="F206" s="424"/>
      <c r="G206" s="424"/>
      <c r="H206" s="424"/>
      <c r="I206" s="425"/>
      <c r="J206" s="516"/>
      <c r="K206" s="517"/>
      <c r="L206" s="518"/>
    </row>
    <row r="207" spans="1:12" ht="21.95" customHeight="1" x14ac:dyDescent="0.2">
      <c r="A207" s="377" t="s">
        <v>244</v>
      </c>
      <c r="B207" s="377"/>
      <c r="C207" s="377"/>
      <c r="D207" s="377"/>
      <c r="E207" s="377"/>
      <c r="F207" s="377"/>
      <c r="G207" s="377"/>
      <c r="H207" s="377"/>
      <c r="I207" s="475"/>
      <c r="J207" s="475"/>
      <c r="K207" s="475"/>
      <c r="L207" s="475"/>
    </row>
    <row r="208" spans="1:12" ht="21.95" customHeight="1" x14ac:dyDescent="0.2">
      <c r="A208" s="377" t="s">
        <v>180</v>
      </c>
      <c r="B208" s="377"/>
      <c r="C208" s="377"/>
      <c r="D208" s="377"/>
      <c r="E208" s="377"/>
      <c r="F208" s="377"/>
      <c r="G208" s="377"/>
      <c r="H208" s="377"/>
      <c r="I208" s="475"/>
      <c r="J208" s="475"/>
      <c r="K208" s="475"/>
      <c r="L208" s="475"/>
    </row>
    <row r="209" spans="1:20" ht="20.100000000000001" customHeight="1" x14ac:dyDescent="0.2">
      <c r="A209" s="461" t="s">
        <v>245</v>
      </c>
      <c r="B209" s="547"/>
      <c r="C209" s="547"/>
      <c r="D209" s="547"/>
      <c r="E209" s="547"/>
      <c r="F209" s="547"/>
      <c r="G209" s="547"/>
      <c r="H209" s="548"/>
      <c r="I209" s="461" t="s">
        <v>175</v>
      </c>
      <c r="J209" s="547"/>
      <c r="K209" s="547"/>
      <c r="L209" s="548"/>
    </row>
    <row r="210" spans="1:20" ht="20.100000000000001" customHeight="1" x14ac:dyDescent="0.2">
      <c r="A210" s="423" t="s">
        <v>176</v>
      </c>
      <c r="B210" s="424"/>
      <c r="C210" s="424"/>
      <c r="D210" s="424"/>
      <c r="E210" s="424"/>
      <c r="F210" s="424"/>
      <c r="G210" s="424"/>
      <c r="H210" s="425"/>
      <c r="I210" s="485">
        <f>I207</f>
        <v>0</v>
      </c>
      <c r="J210" s="486"/>
      <c r="K210" s="486"/>
      <c r="L210" s="487"/>
    </row>
    <row r="211" spans="1:20" ht="20.100000000000001" customHeight="1" x14ac:dyDescent="0.2">
      <c r="A211" s="423" t="s">
        <v>177</v>
      </c>
      <c r="B211" s="424"/>
      <c r="C211" s="424"/>
      <c r="D211" s="424"/>
      <c r="E211" s="424"/>
      <c r="F211" s="424"/>
      <c r="G211" s="424"/>
      <c r="H211" s="425"/>
      <c r="I211" s="485"/>
      <c r="J211" s="486"/>
      <c r="K211" s="486"/>
      <c r="L211" s="487"/>
    </row>
    <row r="212" spans="1:20" ht="20.100000000000001" customHeight="1" x14ac:dyDescent="0.2">
      <c r="A212" s="423" t="s">
        <v>178</v>
      </c>
      <c r="B212" s="424"/>
      <c r="C212" s="424"/>
      <c r="D212" s="424"/>
      <c r="E212" s="424"/>
      <c r="F212" s="424"/>
      <c r="G212" s="424"/>
      <c r="H212" s="425"/>
      <c r="I212" s="485"/>
      <c r="J212" s="486"/>
      <c r="K212" s="486"/>
      <c r="L212" s="487"/>
    </row>
    <row r="213" spans="1:20" ht="20.100000000000001" customHeight="1" x14ac:dyDescent="0.2">
      <c r="A213" s="423" t="s">
        <v>179</v>
      </c>
      <c r="B213" s="424"/>
      <c r="C213" s="424"/>
      <c r="D213" s="424"/>
      <c r="E213" s="424"/>
      <c r="F213" s="424"/>
      <c r="G213" s="424"/>
      <c r="H213" s="425"/>
      <c r="I213" s="485"/>
      <c r="J213" s="486"/>
      <c r="K213" s="486"/>
      <c r="L213" s="487"/>
    </row>
    <row r="214" spans="1:20" ht="22.5" customHeight="1" x14ac:dyDescent="0.2">
      <c r="A214" s="436" t="s">
        <v>292</v>
      </c>
      <c r="B214" s="436"/>
      <c r="C214" s="436"/>
      <c r="D214" s="436"/>
      <c r="E214" s="436"/>
      <c r="F214" s="436"/>
      <c r="G214" s="436"/>
      <c r="H214" s="436"/>
      <c r="I214" s="436"/>
      <c r="J214" s="436"/>
      <c r="K214" s="436"/>
      <c r="L214" s="436"/>
    </row>
    <row r="215" spans="1:20" ht="76.5" customHeight="1" x14ac:dyDescent="0.2">
      <c r="A215" s="426" t="s">
        <v>246</v>
      </c>
      <c r="B215" s="441"/>
      <c r="C215" s="441"/>
      <c r="D215" s="454"/>
      <c r="E215" s="437" t="s">
        <v>206</v>
      </c>
      <c r="F215" s="551"/>
      <c r="G215" s="437" t="s">
        <v>235</v>
      </c>
      <c r="H215" s="551"/>
      <c r="I215" s="488" t="s">
        <v>247</v>
      </c>
      <c r="J215" s="488"/>
      <c r="K215" s="155" t="s">
        <v>207</v>
      </c>
      <c r="L215" s="155" t="s">
        <v>208</v>
      </c>
    </row>
    <row r="216" spans="1:20" ht="20.100000000000001" customHeight="1" x14ac:dyDescent="0.2">
      <c r="A216" s="426" t="s">
        <v>202</v>
      </c>
      <c r="B216" s="441"/>
      <c r="C216" s="441"/>
      <c r="D216" s="441"/>
      <c r="E216" s="383"/>
      <c r="F216" s="408"/>
      <c r="G216" s="383"/>
      <c r="H216" s="408"/>
      <c r="I216" s="383"/>
      <c r="J216" s="408"/>
      <c r="K216" s="155">
        <f>I216-G216</f>
        <v>0</v>
      </c>
      <c r="L216" s="104" t="e">
        <f>I216/G216</f>
        <v>#DIV/0!</v>
      </c>
    </row>
    <row r="217" spans="1:20" ht="33" customHeight="1" x14ac:dyDescent="0.2">
      <c r="A217" s="426" t="s">
        <v>203</v>
      </c>
      <c r="B217" s="441"/>
      <c r="C217" s="441"/>
      <c r="D217" s="441"/>
      <c r="E217" s="490"/>
      <c r="F217" s="491"/>
      <c r="G217" s="490"/>
      <c r="H217" s="491"/>
      <c r="I217" s="482"/>
      <c r="J217" s="483"/>
      <c r="K217" s="159">
        <f>I217-E217</f>
        <v>0</v>
      </c>
      <c r="L217" s="104" t="e">
        <f>I217/E217</f>
        <v>#DIV/0!</v>
      </c>
    </row>
    <row r="218" spans="1:20" ht="21" customHeight="1" x14ac:dyDescent="0.2">
      <c r="A218" s="426" t="s">
        <v>204</v>
      </c>
      <c r="B218" s="441"/>
      <c r="C218" s="441"/>
      <c r="D218" s="441"/>
      <c r="E218" s="489" t="e">
        <f>E217/E216</f>
        <v>#DIV/0!</v>
      </c>
      <c r="F218" s="489"/>
      <c r="G218" s="489" t="e">
        <f>G217/G216</f>
        <v>#DIV/0!</v>
      </c>
      <c r="H218" s="489"/>
      <c r="I218" s="489" t="e">
        <f>I217/I216</f>
        <v>#DIV/0!</v>
      </c>
      <c r="J218" s="489"/>
      <c r="K218" s="159" t="e">
        <f t="shared" ref="K218:K222" si="1">I218-E218</f>
        <v>#DIV/0!</v>
      </c>
      <c r="L218" s="104" t="e">
        <f>I218/E218</f>
        <v>#DIV/0!</v>
      </c>
    </row>
    <row r="219" spans="1:20" ht="33" customHeight="1" x14ac:dyDescent="0.2">
      <c r="A219" s="426" t="s">
        <v>234</v>
      </c>
      <c r="B219" s="441"/>
      <c r="C219" s="441"/>
      <c r="D219" s="441"/>
      <c r="E219" s="490"/>
      <c r="F219" s="491"/>
      <c r="G219" s="490"/>
      <c r="H219" s="491"/>
      <c r="I219" s="484"/>
      <c r="J219" s="484"/>
      <c r="K219" s="159">
        <f t="shared" si="1"/>
        <v>0</v>
      </c>
      <c r="L219" s="104" t="e">
        <f>I219/E219</f>
        <v>#DIV/0!</v>
      </c>
    </row>
    <row r="220" spans="1:20" ht="33" customHeight="1" x14ac:dyDescent="0.2">
      <c r="A220" s="426" t="s">
        <v>498</v>
      </c>
      <c r="B220" s="441"/>
      <c r="C220" s="441"/>
      <c r="D220" s="441"/>
      <c r="E220" s="490"/>
      <c r="F220" s="491"/>
      <c r="G220" s="490"/>
      <c r="H220" s="491"/>
      <c r="I220" s="484"/>
      <c r="J220" s="484"/>
      <c r="K220" s="159">
        <f t="shared" si="1"/>
        <v>0</v>
      </c>
      <c r="L220" s="104" t="e">
        <f>I220/E220</f>
        <v>#DIV/0!</v>
      </c>
    </row>
    <row r="221" spans="1:20" ht="19.5" customHeight="1" x14ac:dyDescent="0.2">
      <c r="A221" s="565" t="s">
        <v>496</v>
      </c>
      <c r="B221" s="441"/>
      <c r="C221" s="441"/>
      <c r="D221" s="454"/>
      <c r="E221" s="566" t="e">
        <f>E220/E217</f>
        <v>#DIV/0!</v>
      </c>
      <c r="F221" s="567"/>
      <c r="G221" s="566" t="e">
        <f t="shared" ref="G221" si="2">G220/G217</f>
        <v>#DIV/0!</v>
      </c>
      <c r="H221" s="567"/>
      <c r="I221" s="566" t="e">
        <f t="shared" ref="I221" si="3">I220/I217</f>
        <v>#DIV/0!</v>
      </c>
      <c r="J221" s="567"/>
      <c r="K221" s="159" t="s">
        <v>633</v>
      </c>
      <c r="L221" s="104" t="s">
        <v>633</v>
      </c>
      <c r="P221" s="367"/>
    </row>
    <row r="222" spans="1:20" ht="20.100000000000001" customHeight="1" x14ac:dyDescent="0.2">
      <c r="A222" s="426" t="s">
        <v>205</v>
      </c>
      <c r="B222" s="441"/>
      <c r="C222" s="441"/>
      <c r="D222" s="441"/>
      <c r="E222" s="490"/>
      <c r="F222" s="491"/>
      <c r="G222" s="490"/>
      <c r="H222" s="491"/>
      <c r="I222" s="484"/>
      <c r="J222" s="484"/>
      <c r="K222" s="159">
        <f t="shared" si="1"/>
        <v>0</v>
      </c>
      <c r="L222" s="104" t="e">
        <f>I222/E222</f>
        <v>#DIV/0!</v>
      </c>
    </row>
    <row r="223" spans="1:20" ht="20.100000000000001" customHeight="1" x14ac:dyDescent="0.2">
      <c r="A223" s="426" t="s">
        <v>204</v>
      </c>
      <c r="B223" s="441"/>
      <c r="C223" s="441"/>
      <c r="D223" s="441"/>
      <c r="E223" s="489" t="e">
        <f>E222/E216</f>
        <v>#DIV/0!</v>
      </c>
      <c r="F223" s="489"/>
      <c r="G223" s="489" t="e">
        <f>G222/G216</f>
        <v>#DIV/0!</v>
      </c>
      <c r="H223" s="489"/>
      <c r="I223" s="489" t="e">
        <f>I222/I216</f>
        <v>#DIV/0!</v>
      </c>
      <c r="J223" s="489"/>
      <c r="K223" s="159" t="e">
        <f>I223-E223</f>
        <v>#DIV/0!</v>
      </c>
      <c r="L223" s="104" t="e">
        <f>I223/E223</f>
        <v>#DIV/0!</v>
      </c>
      <c r="N223" s="170">
        <f>1230-804</f>
        <v>426</v>
      </c>
    </row>
    <row r="224" spans="1:20" ht="66.75" customHeight="1" x14ac:dyDescent="0.2">
      <c r="A224" s="416" t="s">
        <v>293</v>
      </c>
      <c r="B224" s="549"/>
      <c r="C224" s="549"/>
      <c r="D224" s="549"/>
      <c r="E224" s="549"/>
      <c r="F224" s="549"/>
      <c r="G224" s="549"/>
      <c r="H224" s="549"/>
      <c r="I224" s="549"/>
      <c r="J224" s="549"/>
      <c r="K224" s="550"/>
      <c r="L224" s="299"/>
      <c r="T224" s="170" t="s">
        <v>148</v>
      </c>
    </row>
    <row r="225" spans="1:36" ht="20.100000000000001" customHeight="1" thickBot="1" x14ac:dyDescent="0.25">
      <c r="A225" s="543" t="s">
        <v>295</v>
      </c>
      <c r="B225" s="543"/>
      <c r="C225" s="543"/>
      <c r="D225" s="543"/>
      <c r="E225" s="543"/>
      <c r="F225" s="543"/>
      <c r="G225" s="543"/>
      <c r="H225" s="543"/>
      <c r="I225" s="543"/>
      <c r="J225" s="543"/>
      <c r="K225" s="543"/>
      <c r="L225" s="543"/>
      <c r="T225" s="170" t="s">
        <v>149</v>
      </c>
    </row>
    <row r="226" spans="1:36" ht="20.100000000000001" customHeight="1" x14ac:dyDescent="0.2">
      <c r="A226" s="544" t="s">
        <v>294</v>
      </c>
      <c r="B226" s="545"/>
      <c r="C226" s="545"/>
      <c r="D226" s="545"/>
      <c r="E226" s="545"/>
      <c r="F226" s="545"/>
      <c r="G226" s="545"/>
      <c r="H226" s="545"/>
      <c r="I226" s="545"/>
      <c r="J226" s="545"/>
      <c r="K226" s="545"/>
      <c r="L226" s="546"/>
      <c r="T226" s="170" t="s">
        <v>630</v>
      </c>
    </row>
    <row r="227" spans="1:36" ht="33" customHeight="1" x14ac:dyDescent="0.2">
      <c r="A227" s="481"/>
      <c r="B227" s="384"/>
      <c r="C227" s="386"/>
      <c r="D227" s="383"/>
      <c r="E227" s="386"/>
      <c r="F227" s="413"/>
      <c r="G227" s="413"/>
      <c r="H227" s="413"/>
      <c r="I227" s="413"/>
      <c r="J227" s="383"/>
      <c r="K227" s="384"/>
      <c r="L227" s="537"/>
      <c r="T227" s="170" t="s">
        <v>299</v>
      </c>
    </row>
    <row r="228" spans="1:36" ht="20.100000000000001" customHeight="1" x14ac:dyDescent="0.2">
      <c r="A228" s="500" t="s">
        <v>214</v>
      </c>
      <c r="B228" s="436"/>
      <c r="C228" s="436"/>
      <c r="D228" s="436"/>
      <c r="E228" s="436"/>
      <c r="F228" s="436"/>
      <c r="G228" s="436"/>
      <c r="H228" s="436"/>
      <c r="I228" s="436"/>
      <c r="J228" s="436"/>
      <c r="K228" s="436"/>
      <c r="L228" s="501"/>
    </row>
    <row r="229" spans="1:36" ht="107.25" customHeight="1" x14ac:dyDescent="0.2">
      <c r="A229" s="481"/>
      <c r="B229" s="384"/>
      <c r="C229" s="386"/>
      <c r="D229" s="383"/>
      <c r="E229" s="386"/>
      <c r="F229" s="413"/>
      <c r="G229" s="413"/>
      <c r="H229" s="413"/>
      <c r="I229" s="413"/>
      <c r="J229" s="383"/>
      <c r="K229" s="384"/>
      <c r="L229" s="537"/>
    </row>
    <row r="230" spans="1:36" ht="20.100000000000001" customHeight="1" x14ac:dyDescent="0.2">
      <c r="A230" s="500" t="s">
        <v>251</v>
      </c>
      <c r="B230" s="436"/>
      <c r="C230" s="436"/>
      <c r="D230" s="436"/>
      <c r="E230" s="436"/>
      <c r="F230" s="436"/>
      <c r="G230" s="436"/>
      <c r="H230" s="436"/>
      <c r="I230" s="436"/>
      <c r="J230" s="436"/>
      <c r="K230" s="436"/>
      <c r="L230" s="501"/>
    </row>
    <row r="231" spans="1:36" ht="20.100000000000001" customHeight="1" thickBot="1" x14ac:dyDescent="0.25">
      <c r="A231" s="538"/>
      <c r="B231" s="539"/>
      <c r="C231" s="540"/>
      <c r="D231" s="502"/>
      <c r="E231" s="503"/>
      <c r="F231" s="502"/>
      <c r="G231" s="503"/>
      <c r="H231" s="502"/>
      <c r="I231" s="503"/>
      <c r="J231" s="502"/>
      <c r="K231" s="504"/>
      <c r="L231" s="505"/>
    </row>
    <row r="232" spans="1:36" ht="20.100000000000001" customHeight="1" x14ac:dyDescent="0.2">
      <c r="A232" s="544" t="s">
        <v>294</v>
      </c>
      <c r="B232" s="545"/>
      <c r="C232" s="545"/>
      <c r="D232" s="545"/>
      <c r="E232" s="545"/>
      <c r="F232" s="545"/>
      <c r="G232" s="545"/>
      <c r="H232" s="545"/>
      <c r="I232" s="545"/>
      <c r="J232" s="545"/>
      <c r="K232" s="545"/>
      <c r="L232" s="546"/>
    </row>
    <row r="233" spans="1:36" ht="33" customHeight="1" x14ac:dyDescent="0.2">
      <c r="A233" s="481"/>
      <c r="B233" s="384"/>
      <c r="C233" s="386"/>
      <c r="D233" s="383"/>
      <c r="E233" s="386"/>
      <c r="F233" s="413"/>
      <c r="G233" s="413"/>
      <c r="H233" s="413"/>
      <c r="I233" s="413"/>
      <c r="J233" s="383"/>
      <c r="K233" s="384"/>
      <c r="L233" s="537"/>
    </row>
    <row r="234" spans="1:36" s="249" customFormat="1" ht="20.100000000000001" customHeight="1" x14ac:dyDescent="0.25">
      <c r="A234" s="500" t="s">
        <v>214</v>
      </c>
      <c r="B234" s="436"/>
      <c r="C234" s="436"/>
      <c r="D234" s="436"/>
      <c r="E234" s="436"/>
      <c r="F234" s="436"/>
      <c r="G234" s="436"/>
      <c r="H234" s="436"/>
      <c r="I234" s="436"/>
      <c r="J234" s="436"/>
      <c r="K234" s="436"/>
      <c r="L234" s="501"/>
      <c r="M234" s="248"/>
      <c r="N234" s="248"/>
      <c r="O234" s="248"/>
      <c r="P234" s="248"/>
      <c r="Q234" s="248"/>
      <c r="R234" s="248"/>
      <c r="S234" s="248"/>
      <c r="T234" s="248"/>
      <c r="U234" s="248"/>
      <c r="V234" s="248"/>
      <c r="W234" s="248"/>
      <c r="X234" s="248"/>
      <c r="Y234" s="248"/>
      <c r="Z234" s="248"/>
      <c r="AA234" s="248"/>
      <c r="AB234" s="248"/>
      <c r="AC234" s="248"/>
      <c r="AD234" s="248"/>
      <c r="AE234" s="248"/>
      <c r="AF234" s="248"/>
      <c r="AG234" s="248"/>
      <c r="AH234" s="248"/>
      <c r="AI234" s="248"/>
      <c r="AJ234" s="248"/>
    </row>
    <row r="235" spans="1:36" ht="48" customHeight="1" x14ac:dyDescent="0.2">
      <c r="A235" s="481"/>
      <c r="B235" s="384"/>
      <c r="C235" s="386"/>
      <c r="D235" s="383"/>
      <c r="E235" s="386"/>
      <c r="F235" s="413"/>
      <c r="G235" s="413"/>
      <c r="H235" s="413"/>
      <c r="I235" s="413"/>
      <c r="J235" s="409"/>
      <c r="K235" s="404"/>
      <c r="L235" s="537"/>
    </row>
    <row r="236" spans="1:36" s="249" customFormat="1" ht="20.100000000000001" customHeight="1" x14ac:dyDescent="0.25">
      <c r="A236" s="500" t="s">
        <v>251</v>
      </c>
      <c r="B236" s="436"/>
      <c r="C236" s="436"/>
      <c r="D236" s="436"/>
      <c r="E236" s="436"/>
      <c r="F236" s="436"/>
      <c r="G236" s="436"/>
      <c r="H236" s="436"/>
      <c r="I236" s="436"/>
      <c r="J236" s="436"/>
      <c r="K236" s="436"/>
      <c r="L236" s="501"/>
      <c r="M236" s="248"/>
      <c r="N236" s="248"/>
      <c r="O236" s="248"/>
      <c r="P236" s="248"/>
      <c r="Q236" s="248"/>
      <c r="R236" s="248"/>
      <c r="S236" s="248"/>
      <c r="T236" s="248"/>
      <c r="U236" s="248"/>
      <c r="V236" s="248"/>
      <c r="W236" s="248"/>
      <c r="X236" s="248"/>
      <c r="Y236" s="248"/>
      <c r="Z236" s="248"/>
      <c r="AA236" s="248"/>
      <c r="AB236" s="248"/>
      <c r="AC236" s="248"/>
      <c r="AD236" s="248"/>
      <c r="AE236" s="248"/>
      <c r="AF236" s="248"/>
      <c r="AG236" s="248"/>
      <c r="AH236" s="248"/>
      <c r="AI236" s="248"/>
      <c r="AJ236" s="248"/>
    </row>
    <row r="237" spans="1:36" ht="20.100000000000001" customHeight="1" thickBot="1" x14ac:dyDescent="0.25">
      <c r="A237" s="538"/>
      <c r="B237" s="539"/>
      <c r="C237" s="540"/>
      <c r="D237" s="502"/>
      <c r="E237" s="503"/>
      <c r="F237" s="502"/>
      <c r="G237" s="503"/>
      <c r="H237" s="502"/>
      <c r="I237" s="503"/>
      <c r="J237" s="502"/>
      <c r="K237" s="504"/>
      <c r="L237" s="505"/>
    </row>
    <row r="238" spans="1:36" ht="20.100000000000001" customHeight="1" thickBot="1" x14ac:dyDescent="0.25">
      <c r="A238" s="506" t="s">
        <v>224</v>
      </c>
      <c r="B238" s="507"/>
      <c r="C238" s="507"/>
      <c r="D238" s="507"/>
      <c r="E238" s="507"/>
      <c r="F238" s="507"/>
      <c r="G238" s="507"/>
      <c r="H238" s="508"/>
      <c r="I238" s="509">
        <f>A231+D231+F231+H231+J231+A237+D237+F237+H237+J237</f>
        <v>0</v>
      </c>
      <c r="J238" s="510"/>
      <c r="K238" s="510"/>
      <c r="L238" s="511"/>
    </row>
    <row r="239" spans="1:36" ht="13.5" x14ac:dyDescent="0.2">
      <c r="A239" s="181"/>
      <c r="B239" s="181"/>
      <c r="C239" s="181"/>
      <c r="D239" s="181"/>
      <c r="E239" s="181"/>
      <c r="F239" s="181"/>
      <c r="G239" s="181"/>
      <c r="H239" s="181"/>
      <c r="I239" s="151"/>
      <c r="J239" s="152"/>
      <c r="K239" s="152"/>
      <c r="L239" s="152"/>
    </row>
    <row r="240" spans="1:36" ht="15" x14ac:dyDescent="0.2">
      <c r="A240" s="541" t="s">
        <v>503</v>
      </c>
      <c r="B240" s="542"/>
      <c r="C240" s="542"/>
      <c r="D240" s="542"/>
      <c r="E240" s="542"/>
      <c r="F240" s="542"/>
      <c r="G240" s="542"/>
      <c r="H240" s="542"/>
      <c r="I240" s="542"/>
      <c r="J240" s="542"/>
      <c r="K240" s="542"/>
      <c r="L240" s="542"/>
    </row>
    <row r="241" spans="1:12" ht="12.75" x14ac:dyDescent="0.2">
      <c r="A241" s="512" t="s">
        <v>431</v>
      </c>
      <c r="B241" s="512"/>
      <c r="C241" s="512"/>
      <c r="D241" s="512"/>
      <c r="E241" s="512"/>
      <c r="F241" s="512"/>
      <c r="G241" s="512"/>
      <c r="H241" s="512"/>
      <c r="I241" s="512"/>
      <c r="J241" s="512"/>
      <c r="K241" s="512"/>
      <c r="L241" s="512"/>
    </row>
    <row r="242" spans="1:12" ht="12.75" x14ac:dyDescent="0.2">
      <c r="A242" s="512"/>
      <c r="B242" s="512"/>
      <c r="C242" s="512"/>
      <c r="D242" s="512"/>
      <c r="E242" s="512"/>
      <c r="F242" s="512"/>
      <c r="G242" s="512"/>
      <c r="H242" s="512"/>
      <c r="I242" s="512"/>
      <c r="J242" s="512"/>
      <c r="K242" s="512"/>
      <c r="L242" s="512"/>
    </row>
    <row r="243" spans="1:12" ht="12.75" x14ac:dyDescent="0.2">
      <c r="A243" s="512"/>
      <c r="B243" s="512"/>
      <c r="C243" s="512"/>
      <c r="D243" s="512"/>
      <c r="E243" s="512"/>
      <c r="F243" s="512"/>
      <c r="G243" s="512"/>
      <c r="H243" s="512"/>
      <c r="I243" s="512"/>
      <c r="J243" s="512"/>
      <c r="K243" s="512"/>
      <c r="L243" s="512"/>
    </row>
    <row r="244" spans="1:12" ht="12.75" x14ac:dyDescent="0.2">
      <c r="A244" s="512"/>
      <c r="B244" s="512"/>
      <c r="C244" s="512"/>
      <c r="D244" s="512"/>
      <c r="E244" s="512"/>
      <c r="F244" s="512"/>
      <c r="G244" s="512"/>
      <c r="H244" s="512"/>
      <c r="I244" s="512"/>
      <c r="J244" s="512"/>
      <c r="K244" s="512"/>
      <c r="L244" s="512"/>
    </row>
    <row r="245" spans="1:12" ht="12.75" x14ac:dyDescent="0.2">
      <c r="A245" s="512"/>
      <c r="B245" s="512"/>
      <c r="C245" s="512"/>
      <c r="D245" s="512"/>
      <c r="E245" s="512"/>
      <c r="F245" s="512"/>
      <c r="G245" s="512"/>
      <c r="H245" s="512"/>
      <c r="I245" s="512"/>
      <c r="J245" s="512"/>
      <c r="K245" s="512"/>
      <c r="L245" s="512"/>
    </row>
    <row r="246" spans="1:12" ht="12.75" x14ac:dyDescent="0.2">
      <c r="A246" s="512"/>
      <c r="B246" s="512"/>
      <c r="C246" s="512"/>
      <c r="D246" s="512"/>
      <c r="E246" s="512"/>
      <c r="F246" s="512"/>
      <c r="G246" s="512"/>
      <c r="H246" s="512"/>
      <c r="I246" s="512"/>
      <c r="J246" s="512"/>
      <c r="K246" s="512"/>
      <c r="L246" s="512"/>
    </row>
    <row r="247" spans="1:12" ht="12.75" x14ac:dyDescent="0.2">
      <c r="A247" s="512"/>
      <c r="B247" s="512"/>
      <c r="C247" s="512"/>
      <c r="D247" s="512"/>
      <c r="E247" s="512"/>
      <c r="F247" s="512"/>
      <c r="G247" s="512"/>
      <c r="H247" s="512"/>
      <c r="I247" s="512"/>
      <c r="J247" s="512"/>
      <c r="K247" s="512"/>
      <c r="L247" s="512"/>
    </row>
    <row r="248" spans="1:12" ht="12.75" x14ac:dyDescent="0.2">
      <c r="A248" s="512"/>
      <c r="B248" s="512"/>
      <c r="C248" s="512"/>
      <c r="D248" s="512"/>
      <c r="E248" s="512"/>
      <c r="F248" s="512"/>
      <c r="G248" s="512"/>
      <c r="H248" s="512"/>
      <c r="I248" s="512"/>
      <c r="J248" s="512"/>
      <c r="K248" s="512"/>
      <c r="L248" s="512"/>
    </row>
    <row r="249" spans="1:12" ht="12.75" x14ac:dyDescent="0.2">
      <c r="A249" s="512"/>
      <c r="B249" s="512"/>
      <c r="C249" s="512"/>
      <c r="D249" s="512"/>
      <c r="E249" s="512"/>
      <c r="F249" s="512"/>
      <c r="G249" s="512"/>
      <c r="H249" s="512"/>
      <c r="I249" s="512"/>
      <c r="J249" s="512"/>
      <c r="K249" s="512"/>
      <c r="L249" s="512"/>
    </row>
    <row r="250" spans="1:12" ht="12.75" x14ac:dyDescent="0.2">
      <c r="A250" s="512"/>
      <c r="B250" s="512"/>
      <c r="C250" s="512"/>
      <c r="D250" s="512"/>
      <c r="E250" s="512"/>
      <c r="F250" s="512"/>
      <c r="G250" s="512"/>
      <c r="H250" s="512"/>
      <c r="I250" s="512"/>
      <c r="J250" s="512"/>
      <c r="K250" s="512"/>
      <c r="L250" s="512"/>
    </row>
    <row r="251" spans="1:12" ht="15.75" x14ac:dyDescent="0.2">
      <c r="A251" s="375" t="s">
        <v>296</v>
      </c>
      <c r="B251" s="513"/>
      <c r="C251" s="513"/>
      <c r="D251" s="375"/>
      <c r="E251" s="375"/>
      <c r="F251" s="375"/>
      <c r="G251" s="375"/>
      <c r="H251" s="158"/>
      <c r="I251" s="158"/>
      <c r="J251" s="158"/>
      <c r="K251" s="158"/>
      <c r="L251" s="158"/>
    </row>
    <row r="252" spans="1:12" ht="15.75" x14ac:dyDescent="0.2">
      <c r="A252" s="376"/>
      <c r="B252" s="376"/>
      <c r="C252" s="376"/>
      <c r="D252" s="376"/>
      <c r="E252" s="376"/>
      <c r="F252" s="376"/>
      <c r="G252" s="376"/>
      <c r="H252" s="107"/>
      <c r="I252" s="107"/>
      <c r="J252" s="107"/>
      <c r="K252" s="107"/>
      <c r="L252" s="107"/>
    </row>
    <row r="253" spans="1:12" ht="15.75" x14ac:dyDescent="0.2">
      <c r="A253" s="499" t="s">
        <v>112</v>
      </c>
      <c r="B253" s="499"/>
      <c r="C253" s="499"/>
      <c r="D253" s="499"/>
      <c r="E253" s="499"/>
      <c r="F253" s="499"/>
      <c r="G253" s="499"/>
      <c r="H253" s="107"/>
      <c r="I253" s="514"/>
      <c r="J253" s="514"/>
      <c r="K253" s="514"/>
      <c r="L253" s="514"/>
    </row>
    <row r="254" spans="1:12" ht="15.75" x14ac:dyDescent="0.2">
      <c r="A254" s="376"/>
      <c r="B254" s="376"/>
      <c r="C254" s="376"/>
      <c r="D254" s="376"/>
      <c r="E254" s="376"/>
      <c r="F254" s="376"/>
      <c r="G254" s="376"/>
      <c r="H254" s="107"/>
      <c r="I254" s="107"/>
      <c r="J254" s="107"/>
      <c r="K254" s="107"/>
      <c r="L254" s="107"/>
    </row>
    <row r="255" spans="1:12" ht="15.75" x14ac:dyDescent="0.2">
      <c r="A255" s="499" t="s">
        <v>199</v>
      </c>
      <c r="B255" s="499"/>
      <c r="C255" s="499"/>
      <c r="D255" s="499"/>
      <c r="E255" s="499"/>
      <c r="F255" s="499"/>
      <c r="G255" s="499"/>
      <c r="H255" s="107"/>
      <c r="I255" s="514"/>
      <c r="J255" s="514"/>
      <c r="K255" s="514"/>
      <c r="L255" s="514"/>
    </row>
    <row r="256" spans="1:12" ht="12.75" x14ac:dyDescent="0.2">
      <c r="A256" s="107"/>
      <c r="B256" s="107"/>
      <c r="C256" s="107"/>
      <c r="D256" s="107"/>
      <c r="E256" s="107"/>
      <c r="F256" s="107"/>
      <c r="G256" s="107"/>
      <c r="H256" s="107"/>
      <c r="I256" s="107"/>
      <c r="J256" s="107"/>
      <c r="K256" s="107"/>
      <c r="L256" s="107"/>
    </row>
    <row r="257" spans="1:12" ht="26.25" customHeight="1" x14ac:dyDescent="0.2">
      <c r="A257" s="107"/>
      <c r="B257" s="107" t="s">
        <v>200</v>
      </c>
      <c r="C257" s="107"/>
      <c r="D257" s="107"/>
      <c r="E257" s="107"/>
      <c r="F257" s="107"/>
      <c r="G257" s="107"/>
      <c r="H257" s="107"/>
      <c r="I257" s="107"/>
      <c r="J257" s="107"/>
      <c r="K257" s="107"/>
      <c r="L257" s="107"/>
    </row>
    <row r="258" spans="1:12" ht="12" customHeight="1" x14ac:dyDescent="0.2"/>
    <row r="259" spans="1:12" ht="12" customHeight="1" x14ac:dyDescent="0.2"/>
    <row r="260" spans="1:12" ht="12" customHeight="1" x14ac:dyDescent="0.2"/>
    <row r="261" spans="1:12" ht="12" customHeight="1" x14ac:dyDescent="0.2"/>
    <row r="262" spans="1:12" ht="12" customHeight="1" x14ac:dyDescent="0.2"/>
    <row r="263" spans="1:12" ht="12" customHeight="1" x14ac:dyDescent="0.2"/>
    <row r="264" spans="1:12" ht="12" customHeight="1" x14ac:dyDescent="0.2"/>
    <row r="265" spans="1:12" ht="12" customHeight="1" x14ac:dyDescent="0.2"/>
    <row r="266" spans="1:12" ht="12" customHeight="1" x14ac:dyDescent="0.2"/>
    <row r="267" spans="1:12" ht="12" customHeight="1" x14ac:dyDescent="0.2"/>
    <row r="268" spans="1:12" ht="12" customHeight="1" x14ac:dyDescent="0.2"/>
    <row r="269" spans="1:12" ht="12" customHeight="1" x14ac:dyDescent="0.2"/>
    <row r="270" spans="1:12" ht="12" customHeight="1" x14ac:dyDescent="0.2"/>
    <row r="271" spans="1:12" ht="12" customHeight="1" x14ac:dyDescent="0.2"/>
    <row r="272" spans="1:1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sheetData>
  <sheetProtection algorithmName="SHA-512" hashValue="0GeY0JUmt4SmkKrPFhdhHKPG3Y5bIUBGUsDqE8FemzVikrvLBJQ0JJj8WHPsyBomQYWVf2A7fHZjXGMsAZw/ZQ==" saltValue="K5P0c9DDW5A3Fm5VzluPvA==" spinCount="100000" sheet="1" formatCells="0" formatColumns="0" formatRows="0" insertRows="0" insertHyperlinks="0" deleteColumns="0" deleteRows="0" selectLockedCells="1"/>
  <mergeCells count="467">
    <mergeCell ref="A221:D221"/>
    <mergeCell ref="E221:F221"/>
    <mergeCell ref="G221:H221"/>
    <mergeCell ref="I221:J221"/>
    <mergeCell ref="A175:L175"/>
    <mergeCell ref="A177:F177"/>
    <mergeCell ref="J177:L177"/>
    <mergeCell ref="G183:I183"/>
    <mergeCell ref="K51:L51"/>
    <mergeCell ref="A125:B125"/>
    <mergeCell ref="C125:D125"/>
    <mergeCell ref="A59:G59"/>
    <mergeCell ref="A58:L58"/>
    <mergeCell ref="A66:G66"/>
    <mergeCell ref="E125:F125"/>
    <mergeCell ref="K125:L125"/>
    <mergeCell ref="A126:B126"/>
    <mergeCell ref="H66:K66"/>
    <mergeCell ref="A191:I191"/>
    <mergeCell ref="J191:L191"/>
    <mergeCell ref="J189:L189"/>
    <mergeCell ref="J176:L176"/>
    <mergeCell ref="A192:F192"/>
    <mergeCell ref="A186:I186"/>
    <mergeCell ref="I51:J51"/>
    <mergeCell ref="I52:J52"/>
    <mergeCell ref="K52:L52"/>
    <mergeCell ref="I53:J53"/>
    <mergeCell ref="I54:J54"/>
    <mergeCell ref="I55:J55"/>
    <mergeCell ref="K53:L53"/>
    <mergeCell ref="K54:L54"/>
    <mergeCell ref="K55:L55"/>
    <mergeCell ref="A187:I187"/>
    <mergeCell ref="A189:I189"/>
    <mergeCell ref="A190:L190"/>
    <mergeCell ref="A176:F176"/>
    <mergeCell ref="J185:L185"/>
    <mergeCell ref="A185:I185"/>
    <mergeCell ref="A182:F183"/>
    <mergeCell ref="A181:L181"/>
    <mergeCell ref="G182:I182"/>
    <mergeCell ref="J182:L182"/>
    <mergeCell ref="A188:I188"/>
    <mergeCell ref="J187:L187"/>
    <mergeCell ref="J186:L186"/>
    <mergeCell ref="J188:L188"/>
    <mergeCell ref="A228:L228"/>
    <mergeCell ref="D237:E237"/>
    <mergeCell ref="F237:G237"/>
    <mergeCell ref="A232:L232"/>
    <mergeCell ref="A235:C235"/>
    <mergeCell ref="A209:H209"/>
    <mergeCell ref="I209:L209"/>
    <mergeCell ref="A226:L226"/>
    <mergeCell ref="I223:J223"/>
    <mergeCell ref="A224:K224"/>
    <mergeCell ref="G215:H215"/>
    <mergeCell ref="E215:F215"/>
    <mergeCell ref="A216:D216"/>
    <mergeCell ref="A215:D215"/>
    <mergeCell ref="E216:F216"/>
    <mergeCell ref="G216:H216"/>
    <mergeCell ref="A217:D217"/>
    <mergeCell ref="A218:D218"/>
    <mergeCell ref="A219:D219"/>
    <mergeCell ref="E217:F217"/>
    <mergeCell ref="G217:H217"/>
    <mergeCell ref="E218:F218"/>
    <mergeCell ref="E219:F219"/>
    <mergeCell ref="A220:D220"/>
    <mergeCell ref="I207:L207"/>
    <mergeCell ref="I208:L208"/>
    <mergeCell ref="A207:H207"/>
    <mergeCell ref="A208:H208"/>
    <mergeCell ref="A202:I202"/>
    <mergeCell ref="J202:L202"/>
    <mergeCell ref="H227:I227"/>
    <mergeCell ref="J227:L227"/>
    <mergeCell ref="J203:L203"/>
    <mergeCell ref="A203:I203"/>
    <mergeCell ref="J204:L204"/>
    <mergeCell ref="J205:L205"/>
    <mergeCell ref="J206:L206"/>
    <mergeCell ref="A204:I204"/>
    <mergeCell ref="A205:I205"/>
    <mergeCell ref="A206:I206"/>
    <mergeCell ref="A225:L225"/>
    <mergeCell ref="G218:H218"/>
    <mergeCell ref="G219:H219"/>
    <mergeCell ref="A222:D222"/>
    <mergeCell ref="A223:D223"/>
    <mergeCell ref="E220:F220"/>
    <mergeCell ref="E222:F222"/>
    <mergeCell ref="E223:F223"/>
    <mergeCell ref="I255:L255"/>
    <mergeCell ref="G194:L194"/>
    <mergeCell ref="G192:L192"/>
    <mergeCell ref="I210:L210"/>
    <mergeCell ref="I211:L211"/>
    <mergeCell ref="I216:J216"/>
    <mergeCell ref="A194:F194"/>
    <mergeCell ref="A195:F195"/>
    <mergeCell ref="G195:L195"/>
    <mergeCell ref="D235:E235"/>
    <mergeCell ref="F235:G235"/>
    <mergeCell ref="H235:I235"/>
    <mergeCell ref="J235:L235"/>
    <mergeCell ref="A255:G255"/>
    <mergeCell ref="A212:H212"/>
    <mergeCell ref="J233:L233"/>
    <mergeCell ref="A210:H210"/>
    <mergeCell ref="A211:H211"/>
    <mergeCell ref="A231:C231"/>
    <mergeCell ref="J229:L229"/>
    <mergeCell ref="F227:G227"/>
    <mergeCell ref="A237:C237"/>
    <mergeCell ref="A240:L240"/>
    <mergeCell ref="A201:F201"/>
    <mergeCell ref="J196:L196"/>
    <mergeCell ref="A196:I196"/>
    <mergeCell ref="A200:I200"/>
    <mergeCell ref="A174:F174"/>
    <mergeCell ref="J174:L174"/>
    <mergeCell ref="J169:L169"/>
    <mergeCell ref="A170:F170"/>
    <mergeCell ref="J170:L170"/>
    <mergeCell ref="C163:E163"/>
    <mergeCell ref="J199:L199"/>
    <mergeCell ref="J200:L200"/>
    <mergeCell ref="A197:I197"/>
    <mergeCell ref="A180:F180"/>
    <mergeCell ref="J180:L180"/>
    <mergeCell ref="A178:F178"/>
    <mergeCell ref="J178:L178"/>
    <mergeCell ref="A179:F179"/>
    <mergeCell ref="J179:L179"/>
    <mergeCell ref="J183:L183"/>
    <mergeCell ref="J197:L197"/>
    <mergeCell ref="J198:L198"/>
    <mergeCell ref="A198:I198"/>
    <mergeCell ref="A199:I199"/>
    <mergeCell ref="A184:L184"/>
    <mergeCell ref="A149:B149"/>
    <mergeCell ref="C149:E149"/>
    <mergeCell ref="A161:E161"/>
    <mergeCell ref="A150:E150"/>
    <mergeCell ref="A151:L151"/>
    <mergeCell ref="A152:E152"/>
    <mergeCell ref="A155:E155"/>
    <mergeCell ref="A153:E153"/>
    <mergeCell ref="A154:E154"/>
    <mergeCell ref="A156:E156"/>
    <mergeCell ref="A157:E157"/>
    <mergeCell ref="A253:G253"/>
    <mergeCell ref="F229:G229"/>
    <mergeCell ref="H229:I229"/>
    <mergeCell ref="A230:L230"/>
    <mergeCell ref="H237:I237"/>
    <mergeCell ref="J237:L237"/>
    <mergeCell ref="D231:E231"/>
    <mergeCell ref="F231:G231"/>
    <mergeCell ref="H231:I231"/>
    <mergeCell ref="A233:C233"/>
    <mergeCell ref="D233:E233"/>
    <mergeCell ref="F233:G233"/>
    <mergeCell ref="H233:I233"/>
    <mergeCell ref="A238:H238"/>
    <mergeCell ref="I238:L238"/>
    <mergeCell ref="A234:L234"/>
    <mergeCell ref="A236:L236"/>
    <mergeCell ref="A241:L250"/>
    <mergeCell ref="J231:L231"/>
    <mergeCell ref="B251:C251"/>
    <mergeCell ref="I253:L253"/>
    <mergeCell ref="D229:E229"/>
    <mergeCell ref="A229:C229"/>
    <mergeCell ref="H64:K64"/>
    <mergeCell ref="H68:K68"/>
    <mergeCell ref="A69:G69"/>
    <mergeCell ref="A20:L20"/>
    <mergeCell ref="G30:L30"/>
    <mergeCell ref="A86:F86"/>
    <mergeCell ref="G76:L76"/>
    <mergeCell ref="G78:L78"/>
    <mergeCell ref="H71:K71"/>
    <mergeCell ref="G80:L80"/>
    <mergeCell ref="G81:L81"/>
    <mergeCell ref="A80:F80"/>
    <mergeCell ref="A78:F78"/>
    <mergeCell ref="G85:L85"/>
    <mergeCell ref="G79:L79"/>
    <mergeCell ref="A74:F74"/>
    <mergeCell ref="G73:L73"/>
    <mergeCell ref="G37:L37"/>
    <mergeCell ref="A37:F37"/>
    <mergeCell ref="H63:K63"/>
    <mergeCell ref="A73:F73"/>
    <mergeCell ref="F55:G55"/>
    <mergeCell ref="A62:G62"/>
    <mergeCell ref="A56:F56"/>
    <mergeCell ref="A65:G65"/>
    <mergeCell ref="A227:C227"/>
    <mergeCell ref="D227:E227"/>
    <mergeCell ref="I217:J217"/>
    <mergeCell ref="I219:J219"/>
    <mergeCell ref="I220:J220"/>
    <mergeCell ref="I222:J222"/>
    <mergeCell ref="I212:L212"/>
    <mergeCell ref="I213:L213"/>
    <mergeCell ref="A214:L214"/>
    <mergeCell ref="I215:J215"/>
    <mergeCell ref="A213:H213"/>
    <mergeCell ref="I218:J218"/>
    <mergeCell ref="G220:H220"/>
    <mergeCell ref="G222:H222"/>
    <mergeCell ref="G223:H223"/>
    <mergeCell ref="A95:L95"/>
    <mergeCell ref="A93:F93"/>
    <mergeCell ref="A70:G70"/>
    <mergeCell ref="H70:K70"/>
    <mergeCell ref="A67:G67"/>
    <mergeCell ref="H67:K67"/>
    <mergeCell ref="A68:G68"/>
    <mergeCell ref="G201:L201"/>
    <mergeCell ref="A60:G60"/>
    <mergeCell ref="A61:G61"/>
    <mergeCell ref="H60:K60"/>
    <mergeCell ref="H61:K61"/>
    <mergeCell ref="A97:L97"/>
    <mergeCell ref="A98:L98"/>
    <mergeCell ref="G94:L94"/>
    <mergeCell ref="A92:L92"/>
    <mergeCell ref="A96:L96"/>
    <mergeCell ref="A71:G71"/>
    <mergeCell ref="G74:L74"/>
    <mergeCell ref="A72:L72"/>
    <mergeCell ref="G90:L90"/>
    <mergeCell ref="A88:F88"/>
    <mergeCell ref="A94:F94"/>
    <mergeCell ref="A76:F76"/>
    <mergeCell ref="A84:F84"/>
    <mergeCell ref="A83:F83"/>
    <mergeCell ref="A77:F77"/>
    <mergeCell ref="G77:L77"/>
    <mergeCell ref="G83:L83"/>
    <mergeCell ref="A82:L82"/>
    <mergeCell ref="A75:F75"/>
    <mergeCell ref="A63:G63"/>
    <mergeCell ref="G89:L89"/>
    <mergeCell ref="A90:F90"/>
    <mergeCell ref="A100:L100"/>
    <mergeCell ref="A106:F106"/>
    <mergeCell ref="A101:L101"/>
    <mergeCell ref="A107:F107"/>
    <mergeCell ref="A102:F102"/>
    <mergeCell ref="G102:L102"/>
    <mergeCell ref="G103:L103"/>
    <mergeCell ref="G104:L104"/>
    <mergeCell ref="G105:L105"/>
    <mergeCell ref="G106:L106"/>
    <mergeCell ref="A104:F104"/>
    <mergeCell ref="A105:F105"/>
    <mergeCell ref="G107:L107"/>
    <mergeCell ref="A103:F103"/>
    <mergeCell ref="G93:L93"/>
    <mergeCell ref="A19:L19"/>
    <mergeCell ref="A146:E146"/>
    <mergeCell ref="A147:E147"/>
    <mergeCell ref="A148:E148"/>
    <mergeCell ref="G86:L86"/>
    <mergeCell ref="G87:L87"/>
    <mergeCell ref="A99:L99"/>
    <mergeCell ref="A120:L120"/>
    <mergeCell ref="J117:L117"/>
    <mergeCell ref="A127:L127"/>
    <mergeCell ref="A121:L121"/>
    <mergeCell ref="A122:F122"/>
    <mergeCell ref="G122:L122"/>
    <mergeCell ref="A123:L123"/>
    <mergeCell ref="H124:L124"/>
    <mergeCell ref="A131:L131"/>
    <mergeCell ref="A114:I114"/>
    <mergeCell ref="A110:L110"/>
    <mergeCell ref="J119:L119"/>
    <mergeCell ref="J113:L113"/>
    <mergeCell ref="G23:L23"/>
    <mergeCell ref="A38:L38"/>
    <mergeCell ref="A24:L24"/>
    <mergeCell ref="J111:L111"/>
    <mergeCell ref="J39:L39"/>
    <mergeCell ref="F39:I39"/>
    <mergeCell ref="F47:I47"/>
    <mergeCell ref="A43:E43"/>
    <mergeCell ref="I50:J50"/>
    <mergeCell ref="G35:L35"/>
    <mergeCell ref="A35:F35"/>
    <mergeCell ref="F45:I45"/>
    <mergeCell ref="A21:L21"/>
    <mergeCell ref="G27:L27"/>
    <mergeCell ref="G25:L25"/>
    <mergeCell ref="K50:L50"/>
    <mergeCell ref="G28:L28"/>
    <mergeCell ref="G31:L31"/>
    <mergeCell ref="F48:I48"/>
    <mergeCell ref="J47:L47"/>
    <mergeCell ref="J46:L46"/>
    <mergeCell ref="F43:I43"/>
    <mergeCell ref="G36:L36"/>
    <mergeCell ref="J40:L40"/>
    <mergeCell ref="F42:I42"/>
    <mergeCell ref="J42:L42"/>
    <mergeCell ref="F50:G50"/>
    <mergeCell ref="F40:I40"/>
    <mergeCell ref="A1:L1"/>
    <mergeCell ref="A11:F11"/>
    <mergeCell ref="G11:L11"/>
    <mergeCell ref="A3:L3"/>
    <mergeCell ref="A4:L4"/>
    <mergeCell ref="A5:L5"/>
    <mergeCell ref="A6:L6"/>
    <mergeCell ref="A7:F7"/>
    <mergeCell ref="A10:L10"/>
    <mergeCell ref="G7:L7"/>
    <mergeCell ref="A2:L2"/>
    <mergeCell ref="A8:F8"/>
    <mergeCell ref="G8:L8"/>
    <mergeCell ref="A9:F9"/>
    <mergeCell ref="G9:L9"/>
    <mergeCell ref="A12:F12"/>
    <mergeCell ref="G12:L12"/>
    <mergeCell ref="A34:E34"/>
    <mergeCell ref="A29:E29"/>
    <mergeCell ref="G29:L29"/>
    <mergeCell ref="A33:E33"/>
    <mergeCell ref="G34:L34"/>
    <mergeCell ref="F41:I41"/>
    <mergeCell ref="J45:L45"/>
    <mergeCell ref="A30:E30"/>
    <mergeCell ref="A18:G18"/>
    <mergeCell ref="H17:L17"/>
    <mergeCell ref="A13:F13"/>
    <mergeCell ref="G13:L13"/>
    <mergeCell ref="A14:F14"/>
    <mergeCell ref="G14:L14"/>
    <mergeCell ref="A15:G15"/>
    <mergeCell ref="A17:G17"/>
    <mergeCell ref="A16:G16"/>
    <mergeCell ref="H18:L18"/>
    <mergeCell ref="H16:L16"/>
    <mergeCell ref="A22:L22"/>
    <mergeCell ref="J41:L41"/>
    <mergeCell ref="G26:L26"/>
    <mergeCell ref="A140:E140"/>
    <mergeCell ref="A141:L141"/>
    <mergeCell ref="A116:I116"/>
    <mergeCell ref="J114:L114"/>
    <mergeCell ref="J115:L115"/>
    <mergeCell ref="J116:L116"/>
    <mergeCell ref="J118:L118"/>
    <mergeCell ref="A115:I115"/>
    <mergeCell ref="A108:F108"/>
    <mergeCell ref="G108:L108"/>
    <mergeCell ref="A109:F109"/>
    <mergeCell ref="G109:L109"/>
    <mergeCell ref="A119:I119"/>
    <mergeCell ref="A138:E138"/>
    <mergeCell ref="J112:L112"/>
    <mergeCell ref="A112:I112"/>
    <mergeCell ref="A111:I111"/>
    <mergeCell ref="A113:I113"/>
    <mergeCell ref="A41:E41"/>
    <mergeCell ref="A162:E162"/>
    <mergeCell ref="A163:B163"/>
    <mergeCell ref="A168:F168"/>
    <mergeCell ref="J173:L173"/>
    <mergeCell ref="J168:L168"/>
    <mergeCell ref="A172:F172"/>
    <mergeCell ref="A169:F169"/>
    <mergeCell ref="A171:F171"/>
    <mergeCell ref="J171:L171"/>
    <mergeCell ref="J167:L167"/>
    <mergeCell ref="A167:F167"/>
    <mergeCell ref="A164:E164"/>
    <mergeCell ref="A165:L165"/>
    <mergeCell ref="A91:F91"/>
    <mergeCell ref="G91:L91"/>
    <mergeCell ref="A89:F89"/>
    <mergeCell ref="H62:K62"/>
    <mergeCell ref="A55:E55"/>
    <mergeCell ref="A145:E145"/>
    <mergeCell ref="A142:E142"/>
    <mergeCell ref="A143:E143"/>
    <mergeCell ref="A144:E144"/>
    <mergeCell ref="A132:E132"/>
    <mergeCell ref="G32:L32"/>
    <mergeCell ref="G33:L33"/>
    <mergeCell ref="J48:L48"/>
    <mergeCell ref="H15:L15"/>
    <mergeCell ref="J43:L43"/>
    <mergeCell ref="F44:I44"/>
    <mergeCell ref="A23:F23"/>
    <mergeCell ref="A36:F36"/>
    <mergeCell ref="A52:E52"/>
    <mergeCell ref="A25:E25"/>
    <mergeCell ref="A39:E39"/>
    <mergeCell ref="A40:E40"/>
    <mergeCell ref="A46:E46"/>
    <mergeCell ref="A26:E26"/>
    <mergeCell ref="A27:E27"/>
    <mergeCell ref="A28:E28"/>
    <mergeCell ref="A31:E31"/>
    <mergeCell ref="A48:E48"/>
    <mergeCell ref="A50:E50"/>
    <mergeCell ref="A32:E32"/>
    <mergeCell ref="A45:E45"/>
    <mergeCell ref="A44:E44"/>
    <mergeCell ref="A42:E42"/>
    <mergeCell ref="A47:E47"/>
    <mergeCell ref="F54:G54"/>
    <mergeCell ref="J44:L44"/>
    <mergeCell ref="A87:F87"/>
    <mergeCell ref="G88:L88"/>
    <mergeCell ref="A79:F79"/>
    <mergeCell ref="A81:F81"/>
    <mergeCell ref="G56:L56"/>
    <mergeCell ref="H69:K69"/>
    <mergeCell ref="G57:L57"/>
    <mergeCell ref="A57:F57"/>
    <mergeCell ref="F53:G53"/>
    <mergeCell ref="F52:G52"/>
    <mergeCell ref="A53:E53"/>
    <mergeCell ref="A49:L49"/>
    <mergeCell ref="A51:E51"/>
    <mergeCell ref="F51:G51"/>
    <mergeCell ref="H65:K65"/>
    <mergeCell ref="A64:G64"/>
    <mergeCell ref="H59:K59"/>
    <mergeCell ref="F46:I46"/>
    <mergeCell ref="A54:E54"/>
    <mergeCell ref="G75:L75"/>
    <mergeCell ref="G84:L84"/>
    <mergeCell ref="A85:F85"/>
    <mergeCell ref="A193:F193"/>
    <mergeCell ref="G193:L193"/>
    <mergeCell ref="A139:B139"/>
    <mergeCell ref="A117:I117"/>
    <mergeCell ref="A118:I118"/>
    <mergeCell ref="A124:G124"/>
    <mergeCell ref="K130:L130"/>
    <mergeCell ref="A134:E134"/>
    <mergeCell ref="A135:E135"/>
    <mergeCell ref="A136:E136"/>
    <mergeCell ref="A137:E137"/>
    <mergeCell ref="A133:L133"/>
    <mergeCell ref="A130:J130"/>
    <mergeCell ref="C126:D126"/>
    <mergeCell ref="E126:F126"/>
    <mergeCell ref="K126:L126"/>
    <mergeCell ref="C139:E139"/>
    <mergeCell ref="A166:F166"/>
    <mergeCell ref="J166:L166"/>
    <mergeCell ref="A158:E158"/>
    <mergeCell ref="A159:E159"/>
    <mergeCell ref="A160:E160"/>
    <mergeCell ref="A173:F173"/>
    <mergeCell ref="J172:L172"/>
  </mergeCells>
  <dataValidations count="5">
    <dataValidation type="list" allowBlank="1" showInputMessage="1" showErrorMessage="1" sqref="A98:L98 J116:L118 J112:L114 J187:L188 A20:L20" xr:uid="{4BDC418D-85A0-41B6-BB37-39E779AD812B}">
      <formula1>$M$98:$M$99</formula1>
    </dataValidation>
    <dataValidation type="list" allowBlank="1" showInputMessage="1" showErrorMessage="1" sqref="J191:L191" xr:uid="{2263F3D7-C3AF-47BE-AD77-6C54DDDAB165}">
      <formula1>$M$191:$M$192</formula1>
    </dataValidation>
    <dataValidation type="list" allowBlank="1" showInputMessage="1" showErrorMessage="1" sqref="A227:L227 A233:L233" xr:uid="{074DF27E-388E-46D5-9096-484A6CCC098C}">
      <formula1>$T$224:$T$227</formula1>
    </dataValidation>
    <dataValidation type="list" allowBlank="1" showInputMessage="1" showErrorMessage="1" sqref="J40:L48" xr:uid="{1908437E-9DD2-4C61-99C4-F2629888CDA5}">
      <formula1>$M$40:$M$41</formula1>
    </dataValidation>
    <dataValidation type="list" allowBlank="1" showInputMessage="1" showErrorMessage="1" sqref="J119:L119" xr:uid="{FC39087A-535F-4D78-B529-D2B36E38B87A}">
      <formula1>$M$119:$M$121</formula1>
    </dataValidation>
  </dataValidations>
  <pageMargins left="0.70866141732283472" right="0.70866141732283472" top="0.74803149606299213" bottom="0.74803149606299213" header="0.31496062992125984" footer="0.31496062992125984"/>
  <pageSetup paperSize="9" scale="63" fitToHeight="8" orientation="portrait" r:id="rId1"/>
  <rowBreaks count="6" manualBreakCount="6">
    <brk id="71" max="11" man="1"/>
    <brk id="109" max="11" man="1"/>
    <brk id="126" max="11" man="1"/>
    <brk id="164" max="11" man="1"/>
    <brk id="200" max="11" man="1"/>
    <brk id="23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D7490-A5DA-4892-814A-A20B7275EDBB}">
  <sheetPr>
    <tabColor rgb="FFFF0000"/>
  </sheetPr>
  <dimension ref="A1:L112"/>
  <sheetViews>
    <sheetView view="pageBreakPreview" topLeftCell="A16" zoomScale="70" zoomScaleNormal="70" zoomScaleSheetLayoutView="70" workbookViewId="0">
      <selection activeCell="L35" sqref="L35"/>
    </sheetView>
  </sheetViews>
  <sheetFormatPr defaultRowHeight="12.75" x14ac:dyDescent="0.2"/>
  <cols>
    <col min="1" max="1" width="8.85546875" style="17" customWidth="1"/>
    <col min="2" max="2" width="38.28515625" style="17" customWidth="1"/>
    <col min="3" max="3" width="17.5703125" style="17" customWidth="1"/>
    <col min="4" max="4" width="19.5703125" style="17" customWidth="1"/>
    <col min="5" max="5" width="18.7109375" style="17" customWidth="1"/>
    <col min="6" max="6" width="8.7109375" style="17" customWidth="1"/>
    <col min="7" max="7" width="10.7109375" style="17" customWidth="1"/>
    <col min="8" max="8" width="17.140625" style="17" customWidth="1"/>
    <col min="9" max="9" width="18.85546875" style="17" customWidth="1"/>
    <col min="10" max="10" width="18.42578125" style="17" customWidth="1"/>
    <col min="11" max="11" width="15" style="17" customWidth="1"/>
    <col min="12" max="16384" width="9.140625" style="17"/>
  </cols>
  <sheetData>
    <row r="1" spans="1:10" ht="33" customHeight="1" x14ac:dyDescent="0.3">
      <c r="A1" s="573" t="s">
        <v>313</v>
      </c>
      <c r="B1" s="573"/>
      <c r="C1" s="573"/>
      <c r="D1" s="573"/>
      <c r="E1" s="573"/>
      <c r="F1" s="573"/>
      <c r="G1" s="573"/>
      <c r="H1" s="573"/>
      <c r="I1" s="573"/>
      <c r="J1" s="573"/>
    </row>
    <row r="2" spans="1:10" ht="3.75" customHeight="1" x14ac:dyDescent="0.3">
      <c r="A2" s="150"/>
      <c r="B2" s="150"/>
      <c r="C2" s="150"/>
      <c r="D2" s="150"/>
    </row>
    <row r="3" spans="1:10" ht="33" customHeight="1" x14ac:dyDescent="0.3">
      <c r="A3" s="574" t="s">
        <v>690</v>
      </c>
      <c r="B3" s="575"/>
      <c r="C3" s="150"/>
      <c r="D3" s="150"/>
    </row>
    <row r="4" spans="1:10" ht="35.25" customHeight="1" x14ac:dyDescent="0.2">
      <c r="A4" s="666" t="s">
        <v>309</v>
      </c>
      <c r="B4" s="666"/>
      <c r="C4" s="666"/>
      <c r="D4" s="666"/>
      <c r="E4" s="666"/>
    </row>
    <row r="5" spans="1:10" ht="68.25" customHeight="1" thickBot="1" x14ac:dyDescent="0.25">
      <c r="A5" s="571" t="s">
        <v>684</v>
      </c>
      <c r="B5" s="571"/>
      <c r="C5" s="571"/>
      <c r="D5" s="571"/>
      <c r="F5" s="571" t="s">
        <v>672</v>
      </c>
      <c r="G5" s="571"/>
      <c r="H5" s="571"/>
      <c r="I5" s="571"/>
      <c r="J5" s="571"/>
    </row>
    <row r="6" spans="1:10" ht="72" customHeight="1" thickBot="1" x14ac:dyDescent="0.25">
      <c r="A6" s="193" t="s">
        <v>335</v>
      </c>
      <c r="B6" s="192" t="s">
        <v>304</v>
      </c>
      <c r="C6" s="192" t="s">
        <v>319</v>
      </c>
      <c r="D6" s="191" t="s">
        <v>320</v>
      </c>
      <c r="F6" s="363" t="s">
        <v>335</v>
      </c>
      <c r="G6" s="595" t="s">
        <v>304</v>
      </c>
      <c r="H6" s="595"/>
      <c r="I6" s="199" t="s">
        <v>319</v>
      </c>
      <c r="J6" s="364" t="s">
        <v>320</v>
      </c>
    </row>
    <row r="7" spans="1:10" ht="43.5" customHeight="1" x14ac:dyDescent="0.2">
      <c r="A7" s="195" t="s">
        <v>310</v>
      </c>
      <c r="B7" s="196" t="s">
        <v>485</v>
      </c>
      <c r="C7" s="219">
        <f>SUM(C8:C12)</f>
        <v>0</v>
      </c>
      <c r="D7" s="284">
        <f>SUM(D8:D12)</f>
        <v>0</v>
      </c>
      <c r="F7" s="209" t="s">
        <v>310</v>
      </c>
      <c r="G7" s="394" t="s">
        <v>485</v>
      </c>
      <c r="H7" s="394"/>
      <c r="I7" s="204">
        <f>SUM(I8:I12)</f>
        <v>0</v>
      </c>
      <c r="J7" s="223">
        <f>SUM(J8:J12)</f>
        <v>0</v>
      </c>
    </row>
    <row r="8" spans="1:10" ht="140.25" customHeight="1" x14ac:dyDescent="0.2">
      <c r="A8" s="197" t="s">
        <v>311</v>
      </c>
      <c r="B8" s="278" t="str">
        <f>Заявка!A202</f>
        <v>возведение, реконструкция, модернизация, техническая модернизация, ремонт капитальных строений (зданий, сооружений), изолированных помещений, проведение ремонтно-реставрационных работ и монтажа всех видов оборудования;</v>
      </c>
      <c r="C8" s="194"/>
      <c r="D8" s="184"/>
      <c r="F8" s="627" t="s">
        <v>311</v>
      </c>
      <c r="G8" s="377" t="s">
        <v>670</v>
      </c>
      <c r="H8" s="377"/>
      <c r="I8" s="603"/>
      <c r="J8" s="632"/>
    </row>
    <row r="9" spans="1:10" ht="61.5" customHeight="1" x14ac:dyDescent="0.2">
      <c r="A9" s="276" t="s">
        <v>312</v>
      </c>
      <c r="B9" s="281" t="str">
        <f>Заявка!A203</f>
        <v>приобретение капитальных строений (зданий, сооружений), изолированных помещений;</v>
      </c>
      <c r="C9" s="279"/>
      <c r="D9" s="280"/>
      <c r="F9" s="642"/>
      <c r="G9" s="377"/>
      <c r="H9" s="377"/>
      <c r="I9" s="643"/>
      <c r="J9" s="645"/>
    </row>
    <row r="10" spans="1:10" ht="73.5" customHeight="1" x14ac:dyDescent="0.2">
      <c r="A10" s="276" t="s">
        <v>556</v>
      </c>
      <c r="B10" s="281" t="str">
        <f>Заявка!A204</f>
        <v>приобретение машин и оборудования, транспортных средств, специальных устройств и приспособлений, инструментов;</v>
      </c>
      <c r="C10" s="279"/>
      <c r="D10" s="280"/>
      <c r="F10" s="628"/>
      <c r="G10" s="377"/>
      <c r="H10" s="377"/>
      <c r="I10" s="644"/>
      <c r="J10" s="646"/>
    </row>
    <row r="11" spans="1:10" ht="159.75" customHeight="1" x14ac:dyDescent="0.2">
      <c r="A11" s="276" t="s">
        <v>557</v>
      </c>
      <c r="B11" s="281" t="str">
        <f>Заявка!A205</f>
        <v>приобретение комплектующих изделий, сырья, материалов, программного обеспечения (его обновления), товаров (работ, услуг) для собственного производства продукции (товаров, выполнения работ, оказания услуг);</v>
      </c>
      <c r="C11" s="279"/>
      <c r="D11" s="280"/>
      <c r="F11" s="627" t="s">
        <v>312</v>
      </c>
      <c r="G11" s="377" t="s">
        <v>671</v>
      </c>
      <c r="H11" s="377"/>
      <c r="I11" s="603"/>
      <c r="J11" s="632"/>
    </row>
    <row r="12" spans="1:10" ht="27" customHeight="1" thickBot="1" x14ac:dyDescent="0.25">
      <c r="A12" s="283" t="s">
        <v>573</v>
      </c>
      <c r="B12" s="282" t="s">
        <v>299</v>
      </c>
      <c r="C12" s="190"/>
      <c r="D12" s="189"/>
      <c r="F12" s="641"/>
      <c r="G12" s="640"/>
      <c r="H12" s="640"/>
      <c r="I12" s="604"/>
      <c r="J12" s="633"/>
    </row>
    <row r="14" spans="1:10" ht="30" customHeight="1" thickBot="1" x14ac:dyDescent="0.3">
      <c r="A14" s="581" t="s">
        <v>359</v>
      </c>
      <c r="B14" s="581"/>
      <c r="C14" s="581"/>
      <c r="D14" s="581"/>
    </row>
    <row r="15" spans="1:10" ht="63" customHeight="1" x14ac:dyDescent="0.2">
      <c r="A15" s="195" t="s">
        <v>360</v>
      </c>
      <c r="B15" s="199" t="s">
        <v>315</v>
      </c>
      <c r="C15" s="578" t="s">
        <v>362</v>
      </c>
      <c r="D15" s="235" t="s">
        <v>533</v>
      </c>
      <c r="E15" s="235" t="s">
        <v>534</v>
      </c>
      <c r="F15" s="634" t="s">
        <v>535</v>
      </c>
      <c r="G15" s="635"/>
      <c r="H15" s="235" t="s">
        <v>536</v>
      </c>
      <c r="I15" s="235" t="s">
        <v>537</v>
      </c>
      <c r="J15" s="236" t="s">
        <v>538</v>
      </c>
    </row>
    <row r="16" spans="1:10" ht="47.25" x14ac:dyDescent="0.25">
      <c r="A16" s="582" t="s">
        <v>333</v>
      </c>
      <c r="B16" s="200" t="s">
        <v>490</v>
      </c>
      <c r="C16" s="579"/>
      <c r="D16" s="271">
        <f t="shared" ref="D16:J17" si="0">D18+D20+D22+D24</f>
        <v>0</v>
      </c>
      <c r="E16" s="271">
        <f t="shared" si="0"/>
        <v>0</v>
      </c>
      <c r="F16" s="636">
        <f>F18+F20+F22+F24</f>
        <v>0</v>
      </c>
      <c r="G16" s="637"/>
      <c r="H16" s="271">
        <f t="shared" si="0"/>
        <v>0</v>
      </c>
      <c r="I16" s="271">
        <f t="shared" si="0"/>
        <v>0</v>
      </c>
      <c r="J16" s="272">
        <f t="shared" si="0"/>
        <v>0</v>
      </c>
    </row>
    <row r="17" spans="1:10" ht="16.5" thickBot="1" x14ac:dyDescent="0.3">
      <c r="A17" s="583"/>
      <c r="B17" s="188" t="s">
        <v>169</v>
      </c>
      <c r="C17" s="580"/>
      <c r="D17" s="365" t="e">
        <f>D19+D21+D23+D25</f>
        <v>#DIV/0!</v>
      </c>
      <c r="E17" s="365" t="e">
        <f>E19+E21+E23+E25</f>
        <v>#DIV/0!</v>
      </c>
      <c r="F17" s="638" t="e">
        <f>F19+F21+F23+F25</f>
        <v>#DIV/0!</v>
      </c>
      <c r="G17" s="639"/>
      <c r="H17" s="273" t="e">
        <f t="shared" si="0"/>
        <v>#DIV/0!</v>
      </c>
      <c r="I17" s="273" t="e">
        <f t="shared" si="0"/>
        <v>#DIV/0!</v>
      </c>
      <c r="J17" s="274" t="e">
        <f t="shared" si="0"/>
        <v>#DIV/0!</v>
      </c>
    </row>
    <row r="18" spans="1:10" ht="31.5" customHeight="1" x14ac:dyDescent="0.2">
      <c r="A18" s="584" t="s">
        <v>363</v>
      </c>
      <c r="B18" s="585"/>
      <c r="C18" s="198"/>
      <c r="D18" s="237"/>
      <c r="E18" s="237"/>
      <c r="F18" s="647"/>
      <c r="G18" s="648"/>
      <c r="H18" s="237"/>
      <c r="I18" s="237"/>
      <c r="J18" s="238"/>
    </row>
    <row r="19" spans="1:10" x14ac:dyDescent="0.2">
      <c r="A19" s="586" t="s">
        <v>169</v>
      </c>
      <c r="B19" s="587"/>
      <c r="C19" s="206"/>
      <c r="D19" s="239" t="e">
        <f>D18/D$16*100</f>
        <v>#DIV/0!</v>
      </c>
      <c r="E19" s="239" t="e">
        <f>E18/E$16*100</f>
        <v>#DIV/0!</v>
      </c>
      <c r="F19" s="607" t="e">
        <f>F18/F$16*100</f>
        <v>#DIV/0!</v>
      </c>
      <c r="G19" s="608"/>
      <c r="H19" s="239" t="e">
        <f>H18/H$16*100</f>
        <v>#DIV/0!</v>
      </c>
      <c r="I19" s="239" t="e">
        <f>I18/I$16*100</f>
        <v>#DIV/0!</v>
      </c>
      <c r="J19" s="240" t="e">
        <f t="shared" ref="J19" si="1">J18/J$16*100</f>
        <v>#DIV/0!</v>
      </c>
    </row>
    <row r="20" spans="1:10" ht="35.1" customHeight="1" x14ac:dyDescent="0.2">
      <c r="A20" s="588" t="s">
        <v>364</v>
      </c>
      <c r="B20" s="589"/>
      <c r="C20" s="207"/>
      <c r="D20" s="239"/>
      <c r="E20" s="239"/>
      <c r="F20" s="607"/>
      <c r="G20" s="608"/>
      <c r="H20" s="239"/>
      <c r="I20" s="239"/>
      <c r="J20" s="240"/>
    </row>
    <row r="21" spans="1:10" x14ac:dyDescent="0.2">
      <c r="A21" s="590" t="s">
        <v>169</v>
      </c>
      <c r="B21" s="591"/>
      <c r="C21" s="208"/>
      <c r="D21" s="239" t="e">
        <f>D20/D$16*100</f>
        <v>#DIV/0!</v>
      </c>
      <c r="E21" s="239" t="e">
        <f t="shared" ref="E21:J21" si="2">E20/E$16*100</f>
        <v>#DIV/0!</v>
      </c>
      <c r="F21" s="607" t="e">
        <f>F20/F$16*100</f>
        <v>#DIV/0!</v>
      </c>
      <c r="G21" s="608"/>
      <c r="H21" s="239" t="e">
        <f t="shared" si="2"/>
        <v>#DIV/0!</v>
      </c>
      <c r="I21" s="239" t="e">
        <f t="shared" si="2"/>
        <v>#DIV/0!</v>
      </c>
      <c r="J21" s="240" t="e">
        <f t="shared" si="2"/>
        <v>#DIV/0!</v>
      </c>
    </row>
    <row r="22" spans="1:10" ht="35.1" customHeight="1" x14ac:dyDescent="0.2">
      <c r="A22" s="588" t="s">
        <v>365</v>
      </c>
      <c r="B22" s="589"/>
      <c r="C22" s="207"/>
      <c r="D22" s="239"/>
      <c r="E22" s="239"/>
      <c r="F22" s="607"/>
      <c r="G22" s="608"/>
      <c r="H22" s="239"/>
      <c r="I22" s="239"/>
      <c r="J22" s="240"/>
    </row>
    <row r="23" spans="1:10" x14ac:dyDescent="0.2">
      <c r="A23" s="590" t="s">
        <v>169</v>
      </c>
      <c r="B23" s="591"/>
      <c r="C23" s="208"/>
      <c r="D23" s="239" t="e">
        <f>D22/D$16*100</f>
        <v>#DIV/0!</v>
      </c>
      <c r="E23" s="239" t="e">
        <f>E22/E$16*100</f>
        <v>#DIV/0!</v>
      </c>
      <c r="F23" s="607" t="e">
        <f>F22/F$16*100</f>
        <v>#DIV/0!</v>
      </c>
      <c r="G23" s="608"/>
      <c r="H23" s="239" t="e">
        <f t="shared" ref="H23:J23" si="3">H22/H$16*100</f>
        <v>#DIV/0!</v>
      </c>
      <c r="I23" s="239" t="e">
        <f t="shared" si="3"/>
        <v>#DIV/0!</v>
      </c>
      <c r="J23" s="240" t="e">
        <f t="shared" si="3"/>
        <v>#DIV/0!</v>
      </c>
    </row>
    <row r="24" spans="1:10" ht="35.1" customHeight="1" x14ac:dyDescent="0.2">
      <c r="A24" s="592" t="s">
        <v>366</v>
      </c>
      <c r="B24" s="589"/>
      <c r="C24" s="207"/>
      <c r="D24" s="239"/>
      <c r="E24" s="239"/>
      <c r="F24" s="607"/>
      <c r="G24" s="608"/>
      <c r="H24" s="239"/>
      <c r="I24" s="239"/>
      <c r="J24" s="240"/>
    </row>
    <row r="25" spans="1:10" ht="13.5" thickBot="1" x14ac:dyDescent="0.25">
      <c r="A25" s="593" t="s">
        <v>169</v>
      </c>
      <c r="B25" s="594"/>
      <c r="C25" s="186"/>
      <c r="D25" s="239" t="e">
        <f>D24/D$16*100</f>
        <v>#DIV/0!</v>
      </c>
      <c r="E25" s="239" t="e">
        <f t="shared" ref="E25:J25" si="4">E24/E$16*100</f>
        <v>#DIV/0!</v>
      </c>
      <c r="F25" s="652" t="e">
        <f>F24/F$16*100</f>
        <v>#DIV/0!</v>
      </c>
      <c r="G25" s="653"/>
      <c r="H25" s="239" t="e">
        <f t="shared" si="4"/>
        <v>#DIV/0!</v>
      </c>
      <c r="I25" s="239" t="e">
        <f t="shared" si="4"/>
        <v>#DIV/0!</v>
      </c>
      <c r="J25" s="240" t="e">
        <f t="shared" si="4"/>
        <v>#DIV/0!</v>
      </c>
    </row>
    <row r="26" spans="1:10" ht="42.75" customHeight="1" x14ac:dyDescent="0.2">
      <c r="A26" s="597" t="s">
        <v>334</v>
      </c>
      <c r="B26" s="601" t="s">
        <v>628</v>
      </c>
      <c r="C26" s="602"/>
      <c r="D26" s="201" t="str">
        <f t="shared" ref="D26:J26" si="5">D15</f>
        <v>Базовый год  - указать*</v>
      </c>
      <c r="E26" s="201" t="str">
        <f t="shared" si="5"/>
        <v>1 год (период) - указать**</v>
      </c>
      <c r="F26" s="654" t="str">
        <f>F15</f>
        <v>2 год (период) - указать**</v>
      </c>
      <c r="G26" s="655"/>
      <c r="H26" s="201" t="str">
        <f t="shared" si="5"/>
        <v>3 год (период) - укакзать**</v>
      </c>
      <c r="I26" s="201" t="str">
        <f t="shared" si="5"/>
        <v>4 год (период) - указать**</v>
      </c>
      <c r="J26" s="202" t="str">
        <f t="shared" si="5"/>
        <v>5 год (период) - указать**</v>
      </c>
    </row>
    <row r="27" spans="1:10" x14ac:dyDescent="0.2">
      <c r="A27" s="598"/>
      <c r="B27" s="656" t="s">
        <v>489</v>
      </c>
      <c r="C27" s="657"/>
      <c r="D27" s="239">
        <f>C36</f>
        <v>0</v>
      </c>
      <c r="E27" s="239">
        <f>D36</f>
        <v>0</v>
      </c>
      <c r="F27" s="607">
        <f>E36</f>
        <v>0</v>
      </c>
      <c r="G27" s="608"/>
      <c r="H27" s="239">
        <f>F36</f>
        <v>0</v>
      </c>
      <c r="I27" s="239">
        <f>H36</f>
        <v>0</v>
      </c>
      <c r="J27" s="241">
        <f>I36</f>
        <v>0</v>
      </c>
    </row>
    <row r="28" spans="1:10" x14ac:dyDescent="0.2">
      <c r="A28" s="599"/>
      <c r="B28" s="658" t="s">
        <v>367</v>
      </c>
      <c r="C28" s="659"/>
      <c r="D28" s="242">
        <f>100-D29</f>
        <v>100</v>
      </c>
      <c r="E28" s="242">
        <f t="shared" ref="E28:J28" si="6">100-E29</f>
        <v>100</v>
      </c>
      <c r="F28" s="609">
        <f>100-F29</f>
        <v>100</v>
      </c>
      <c r="G28" s="610"/>
      <c r="H28" s="242">
        <f t="shared" si="6"/>
        <v>100</v>
      </c>
      <c r="I28" s="242">
        <f t="shared" si="6"/>
        <v>100</v>
      </c>
      <c r="J28" s="242">
        <f t="shared" si="6"/>
        <v>100</v>
      </c>
    </row>
    <row r="29" spans="1:10" ht="13.5" thickBot="1" x14ac:dyDescent="0.25">
      <c r="A29" s="600"/>
      <c r="B29" s="660" t="s">
        <v>368</v>
      </c>
      <c r="C29" s="661"/>
      <c r="D29" s="243">
        <v>0</v>
      </c>
      <c r="E29" s="243">
        <v>0</v>
      </c>
      <c r="F29" s="611">
        <v>0</v>
      </c>
      <c r="G29" s="612"/>
      <c r="H29" s="243">
        <v>0</v>
      </c>
      <c r="I29" s="243">
        <v>0</v>
      </c>
      <c r="J29" s="244">
        <v>0</v>
      </c>
    </row>
    <row r="30" spans="1:10" ht="17.25" customHeight="1" x14ac:dyDescent="0.25">
      <c r="A30" s="650" t="s">
        <v>532</v>
      </c>
      <c r="B30" s="650"/>
      <c r="C30" s="650"/>
      <c r="D30" s="650"/>
      <c r="E30" s="650"/>
      <c r="F30" s="650"/>
      <c r="G30" s="650"/>
      <c r="H30" s="650"/>
      <c r="I30" s="650"/>
      <c r="J30" s="650"/>
    </row>
    <row r="31" spans="1:10" ht="35.25" customHeight="1" x14ac:dyDescent="0.25">
      <c r="A31" s="649" t="s">
        <v>531</v>
      </c>
      <c r="B31" s="649"/>
      <c r="C31" s="649"/>
      <c r="D31" s="649"/>
      <c r="E31" s="649"/>
      <c r="F31" s="649"/>
      <c r="G31" s="649"/>
      <c r="H31" s="649"/>
      <c r="I31" s="649"/>
      <c r="J31" s="649"/>
    </row>
    <row r="33" spans="1:12" ht="45" customHeight="1" thickBot="1" x14ac:dyDescent="0.35">
      <c r="A33" s="572" t="s">
        <v>369</v>
      </c>
      <c r="B33" s="572"/>
      <c r="C33" s="572"/>
      <c r="D33" s="572"/>
      <c r="E33" s="572"/>
      <c r="F33" s="572"/>
      <c r="G33" s="572"/>
      <c r="H33" s="572"/>
      <c r="I33" s="572"/>
      <c r="J33" s="179"/>
      <c r="K33" s="178"/>
      <c r="L33" s="178"/>
    </row>
    <row r="34" spans="1:12" ht="15.75" customHeight="1" x14ac:dyDescent="0.2">
      <c r="A34" s="195" t="s">
        <v>219</v>
      </c>
      <c r="B34" s="595" t="s">
        <v>315</v>
      </c>
      <c r="C34" s="576" t="str">
        <f>D15</f>
        <v>Базовый год  - указать*</v>
      </c>
      <c r="D34" s="576" t="str">
        <f t="shared" ref="D34:I34" si="7">E15</f>
        <v>1 год (период) - указать**</v>
      </c>
      <c r="E34" s="576" t="str">
        <f>F15</f>
        <v>2 год (период) - указать**</v>
      </c>
      <c r="F34" s="613" t="str">
        <f>H15</f>
        <v>3 год (период) - укакзать**</v>
      </c>
      <c r="G34" s="614"/>
      <c r="H34" s="576" t="str">
        <f t="shared" si="7"/>
        <v>4 год (период) - указать**</v>
      </c>
      <c r="I34" s="623" t="str">
        <f t="shared" si="7"/>
        <v>5 год (период) - указать**</v>
      </c>
    </row>
    <row r="35" spans="1:12" ht="54" customHeight="1" thickBot="1" x14ac:dyDescent="0.25">
      <c r="A35" s="211" t="s">
        <v>314</v>
      </c>
      <c r="B35" s="596"/>
      <c r="C35" s="577"/>
      <c r="D35" s="577"/>
      <c r="E35" s="577"/>
      <c r="F35" s="615"/>
      <c r="G35" s="616"/>
      <c r="H35" s="577"/>
      <c r="I35" s="651"/>
    </row>
    <row r="36" spans="1:12" ht="38.25" customHeight="1" x14ac:dyDescent="0.2">
      <c r="A36" s="305" t="s">
        <v>305</v>
      </c>
      <c r="B36" s="306" t="s">
        <v>504</v>
      </c>
      <c r="C36" s="309"/>
      <c r="D36" s="309"/>
      <c r="E36" s="309"/>
      <c r="F36" s="617"/>
      <c r="G36" s="618"/>
      <c r="H36" s="309"/>
      <c r="I36" s="310"/>
    </row>
    <row r="37" spans="1:12" ht="54" customHeight="1" x14ac:dyDescent="0.2">
      <c r="A37" s="209" t="s">
        <v>306</v>
      </c>
      <c r="B37" s="210" t="s">
        <v>505</v>
      </c>
      <c r="C37" s="194"/>
      <c r="D37" s="194"/>
      <c r="E37" s="194"/>
      <c r="F37" s="398"/>
      <c r="G37" s="399"/>
      <c r="H37" s="194"/>
      <c r="I37" s="184"/>
    </row>
    <row r="38" spans="1:12" ht="45.75" customHeight="1" x14ac:dyDescent="0.2">
      <c r="A38" s="209" t="s">
        <v>308</v>
      </c>
      <c r="B38" s="210" t="s">
        <v>497</v>
      </c>
      <c r="C38" s="204">
        <f>C36-C37</f>
        <v>0</v>
      </c>
      <c r="D38" s="204">
        <f t="shared" ref="D38:H38" si="8">D36-D37</f>
        <v>0</v>
      </c>
      <c r="E38" s="204">
        <f>E36-E37</f>
        <v>0</v>
      </c>
      <c r="F38" s="605">
        <f>F36-F37</f>
        <v>0</v>
      </c>
      <c r="G38" s="606"/>
      <c r="H38" s="204">
        <f t="shared" si="8"/>
        <v>0</v>
      </c>
      <c r="I38" s="223">
        <f t="shared" ref="I38" si="9">I36-I37</f>
        <v>0</v>
      </c>
    </row>
    <row r="39" spans="1:12" ht="54.75" customHeight="1" x14ac:dyDescent="0.2">
      <c r="A39" s="209" t="s">
        <v>370</v>
      </c>
      <c r="B39" s="210" t="s">
        <v>316</v>
      </c>
      <c r="C39" s="204">
        <f t="shared" ref="C39:I39" si="10">SUM(C40:C44)</f>
        <v>0</v>
      </c>
      <c r="D39" s="204">
        <f t="shared" si="10"/>
        <v>0</v>
      </c>
      <c r="E39" s="204">
        <f t="shared" si="10"/>
        <v>0</v>
      </c>
      <c r="F39" s="605">
        <f>SUM(F40:G44)</f>
        <v>0</v>
      </c>
      <c r="G39" s="606"/>
      <c r="H39" s="204">
        <f t="shared" si="10"/>
        <v>0</v>
      </c>
      <c r="I39" s="223">
        <f t="shared" si="10"/>
        <v>0</v>
      </c>
    </row>
    <row r="40" spans="1:12" ht="15.75" x14ac:dyDescent="0.2">
      <c r="A40" s="213" t="s">
        <v>506</v>
      </c>
      <c r="B40" s="216"/>
      <c r="C40" s="203"/>
      <c r="D40" s="203"/>
      <c r="E40" s="203"/>
      <c r="F40" s="485"/>
      <c r="G40" s="487"/>
      <c r="H40" s="203"/>
      <c r="I40" s="224"/>
    </row>
    <row r="41" spans="1:12" ht="15.75" x14ac:dyDescent="0.2">
      <c r="A41" s="213" t="s">
        <v>507</v>
      </c>
      <c r="B41" s="216"/>
      <c r="C41" s="203"/>
      <c r="D41" s="203"/>
      <c r="E41" s="203"/>
      <c r="F41" s="485"/>
      <c r="G41" s="487"/>
      <c r="H41" s="203"/>
      <c r="I41" s="224"/>
    </row>
    <row r="42" spans="1:12" ht="15.75" x14ac:dyDescent="0.2">
      <c r="A42" s="213" t="s">
        <v>508</v>
      </c>
      <c r="B42" s="216"/>
      <c r="C42" s="203"/>
      <c r="D42" s="203"/>
      <c r="E42" s="203"/>
      <c r="F42" s="485"/>
      <c r="G42" s="487"/>
      <c r="H42" s="203"/>
      <c r="I42" s="224"/>
    </row>
    <row r="43" spans="1:12" ht="15.75" x14ac:dyDescent="0.2">
      <c r="A43" s="213" t="s">
        <v>509</v>
      </c>
      <c r="B43" s="216"/>
      <c r="C43" s="203"/>
      <c r="D43" s="203"/>
      <c r="E43" s="203"/>
      <c r="F43" s="485"/>
      <c r="G43" s="487"/>
      <c r="H43" s="203"/>
      <c r="I43" s="224"/>
    </row>
    <row r="44" spans="1:12" ht="15.75" x14ac:dyDescent="0.2">
      <c r="A44" s="213" t="s">
        <v>510</v>
      </c>
      <c r="B44" s="216"/>
      <c r="C44" s="203"/>
      <c r="D44" s="203"/>
      <c r="E44" s="203"/>
      <c r="F44" s="485"/>
      <c r="G44" s="487"/>
      <c r="H44" s="203"/>
      <c r="I44" s="224"/>
    </row>
    <row r="45" spans="1:12" ht="15.75" x14ac:dyDescent="0.2">
      <c r="A45" s="209" t="s">
        <v>371</v>
      </c>
      <c r="B45" s="210" t="s">
        <v>87</v>
      </c>
      <c r="C45" s="214"/>
      <c r="D45" s="214"/>
      <c r="E45" s="214"/>
      <c r="F45" s="485"/>
      <c r="G45" s="487"/>
      <c r="H45" s="214"/>
      <c r="I45" s="225"/>
    </row>
    <row r="46" spans="1:12" ht="15.75" x14ac:dyDescent="0.2">
      <c r="A46" s="209" t="s">
        <v>370</v>
      </c>
      <c r="B46" s="210" t="s">
        <v>486</v>
      </c>
      <c r="C46" s="214"/>
      <c r="D46" s="214"/>
      <c r="E46" s="214"/>
      <c r="F46" s="485"/>
      <c r="G46" s="487"/>
      <c r="H46" s="214"/>
      <c r="I46" s="225"/>
    </row>
    <row r="47" spans="1:12" ht="47.25" x14ac:dyDescent="0.2">
      <c r="A47" s="209" t="s">
        <v>371</v>
      </c>
      <c r="B47" s="210" t="s">
        <v>500</v>
      </c>
      <c r="C47" s="204">
        <f t="shared" ref="C47:I47" si="11">C38-C39-C45-C46</f>
        <v>0</v>
      </c>
      <c r="D47" s="204">
        <f t="shared" si="11"/>
        <v>0</v>
      </c>
      <c r="E47" s="204">
        <f t="shared" si="11"/>
        <v>0</v>
      </c>
      <c r="F47" s="605">
        <f>F38-F39-F45-F46</f>
        <v>0</v>
      </c>
      <c r="G47" s="606"/>
      <c r="H47" s="204">
        <f t="shared" si="11"/>
        <v>0</v>
      </c>
      <c r="I47" s="223">
        <f t="shared" si="11"/>
        <v>0</v>
      </c>
    </row>
    <row r="48" spans="1:12" ht="15.75" x14ac:dyDescent="0.2">
      <c r="A48" s="209" t="s">
        <v>372</v>
      </c>
      <c r="B48" s="210" t="s">
        <v>496</v>
      </c>
      <c r="C48" s="205" t="e">
        <f t="shared" ref="C48:I48" si="12">C47/C38</f>
        <v>#DIV/0!</v>
      </c>
      <c r="D48" s="205" t="e">
        <f t="shared" si="12"/>
        <v>#DIV/0!</v>
      </c>
      <c r="E48" s="205" t="e">
        <f t="shared" si="12"/>
        <v>#DIV/0!</v>
      </c>
      <c r="F48" s="662" t="e">
        <f>F47/F38</f>
        <v>#DIV/0!</v>
      </c>
      <c r="G48" s="663"/>
      <c r="H48" s="205" t="e">
        <f t="shared" si="12"/>
        <v>#DIV/0!</v>
      </c>
      <c r="I48" s="226" t="e">
        <f t="shared" si="12"/>
        <v>#DIV/0!</v>
      </c>
    </row>
    <row r="49" spans="1:12" ht="15.75" x14ac:dyDescent="0.2">
      <c r="A49" s="209" t="s">
        <v>373</v>
      </c>
      <c r="B49" s="210" t="s">
        <v>673</v>
      </c>
      <c r="C49" s="203"/>
      <c r="D49" s="203"/>
      <c r="E49" s="203"/>
      <c r="F49" s="485"/>
      <c r="G49" s="487"/>
      <c r="H49" s="203"/>
      <c r="I49" s="224"/>
      <c r="J49" s="109"/>
      <c r="K49" s="109"/>
      <c r="L49" s="109"/>
    </row>
    <row r="50" spans="1:12" ht="15.75" x14ac:dyDescent="0.2">
      <c r="A50" s="209" t="s">
        <v>374</v>
      </c>
      <c r="B50" s="210" t="s">
        <v>674</v>
      </c>
      <c r="C50" s="203"/>
      <c r="D50" s="203"/>
      <c r="E50" s="203"/>
      <c r="F50" s="485"/>
      <c r="G50" s="487"/>
      <c r="H50" s="203"/>
      <c r="I50" s="224"/>
      <c r="J50" s="109"/>
      <c r="K50" s="109"/>
      <c r="L50" s="109"/>
    </row>
    <row r="51" spans="1:12" ht="47.25" x14ac:dyDescent="0.2">
      <c r="A51" s="209" t="s">
        <v>375</v>
      </c>
      <c r="B51" s="210" t="s">
        <v>501</v>
      </c>
      <c r="C51" s="204">
        <f>C47-C49+C50</f>
        <v>0</v>
      </c>
      <c r="D51" s="204">
        <f t="shared" ref="D51" si="13">D47-D49+D50</f>
        <v>0</v>
      </c>
      <c r="E51" s="204">
        <f>E47-E49+E50</f>
        <v>0</v>
      </c>
      <c r="F51" s="605">
        <f>F47-F49+F50</f>
        <v>0</v>
      </c>
      <c r="G51" s="606"/>
      <c r="H51" s="204">
        <f>H47-H49+H50</f>
        <v>0</v>
      </c>
      <c r="I51" s="223">
        <f>I47-I49+I50</f>
        <v>0</v>
      </c>
      <c r="J51" s="109"/>
      <c r="K51" s="109"/>
      <c r="L51" s="109"/>
    </row>
    <row r="52" spans="1:12" ht="15.75" x14ac:dyDescent="0.2">
      <c r="A52" s="209" t="s">
        <v>376</v>
      </c>
      <c r="B52" s="210" t="s">
        <v>317</v>
      </c>
      <c r="C52" s="194"/>
      <c r="D52" s="194"/>
      <c r="E52" s="194"/>
      <c r="F52" s="485"/>
      <c r="G52" s="487"/>
      <c r="H52" s="194"/>
      <c r="I52" s="184"/>
    </row>
    <row r="53" spans="1:12" ht="15.75" x14ac:dyDescent="0.2">
      <c r="A53" s="209" t="s">
        <v>377</v>
      </c>
      <c r="B53" s="210" t="s">
        <v>318</v>
      </c>
      <c r="C53" s="194"/>
      <c r="D53" s="194"/>
      <c r="E53" s="194"/>
      <c r="F53" s="485"/>
      <c r="G53" s="487"/>
      <c r="H53" s="194"/>
      <c r="I53" s="184"/>
    </row>
    <row r="54" spans="1:12" ht="32.25" thickBot="1" x14ac:dyDescent="0.25">
      <c r="A54" s="211" t="s">
        <v>487</v>
      </c>
      <c r="B54" s="212" t="s">
        <v>502</v>
      </c>
      <c r="C54" s="221">
        <f>C51-C52-C53</f>
        <v>0</v>
      </c>
      <c r="D54" s="221">
        <f t="shared" ref="D54:H54" si="14">D51-D52-D53</f>
        <v>0</v>
      </c>
      <c r="E54" s="221">
        <f t="shared" si="14"/>
        <v>0</v>
      </c>
      <c r="F54" s="664">
        <f>F51-F52-F53</f>
        <v>0</v>
      </c>
      <c r="G54" s="665"/>
      <c r="H54" s="221">
        <f t="shared" si="14"/>
        <v>0</v>
      </c>
      <c r="I54" s="297">
        <f t="shared" ref="I54" si="15">I51-I52-I53</f>
        <v>0</v>
      </c>
    </row>
    <row r="55" spans="1:12" ht="45.75" customHeight="1" x14ac:dyDescent="0.2">
      <c r="A55" s="669" t="str">
        <f>A31</f>
        <v>** Период - это плановый период по развитию организации с учетом проекта (например: организация планирует получить финансирование в ноябре 2026 года - 1 год (период) будет ноябрь 2026 - октябрь 2027 и т.д.)</v>
      </c>
      <c r="B55" s="669"/>
      <c r="C55" s="669"/>
      <c r="D55" s="669"/>
      <c r="E55" s="669"/>
      <c r="F55" s="669"/>
      <c r="G55" s="669"/>
      <c r="H55" s="669"/>
    </row>
    <row r="56" spans="1:12" ht="17.25" customHeight="1" x14ac:dyDescent="0.2">
      <c r="A56" s="117"/>
      <c r="B56" s="117"/>
      <c r="C56" s="117"/>
      <c r="D56" s="117"/>
      <c r="E56" s="117"/>
      <c r="F56" s="117"/>
      <c r="G56" s="117"/>
      <c r="H56" s="117"/>
    </row>
    <row r="58" spans="1:12" ht="44.25" customHeight="1" thickBot="1" x14ac:dyDescent="0.35">
      <c r="A58" s="625" t="s">
        <v>488</v>
      </c>
      <c r="B58" s="626"/>
      <c r="C58" s="626"/>
      <c r="D58" s="626"/>
      <c r="E58" s="626"/>
      <c r="F58" s="626"/>
      <c r="G58" s="626"/>
      <c r="H58" s="626"/>
      <c r="I58" s="178"/>
      <c r="J58" s="178"/>
      <c r="K58" s="178"/>
      <c r="L58" s="178"/>
    </row>
    <row r="59" spans="1:12" ht="15.75" customHeight="1" x14ac:dyDescent="0.2">
      <c r="A59" s="195" t="s">
        <v>219</v>
      </c>
      <c r="B59" s="595" t="s">
        <v>361</v>
      </c>
      <c r="C59" s="576" t="str">
        <f>D34</f>
        <v>1 год (период) - указать**</v>
      </c>
      <c r="D59" s="576" t="str">
        <f t="shared" ref="D59:H59" si="16">E34</f>
        <v>2 год (период) - указать**</v>
      </c>
      <c r="E59" s="576" t="str">
        <f>F34</f>
        <v>3 год (период) - укакзать**</v>
      </c>
      <c r="F59" s="613" t="str">
        <f>H34</f>
        <v>4 год (период) - указать**</v>
      </c>
      <c r="G59" s="614"/>
      <c r="H59" s="623" t="str">
        <f t="shared" si="16"/>
        <v>5 год (период) - указать**</v>
      </c>
    </row>
    <row r="60" spans="1:12" ht="35.25" customHeight="1" thickBot="1" x14ac:dyDescent="0.25">
      <c r="A60" s="211" t="s">
        <v>314</v>
      </c>
      <c r="B60" s="596"/>
      <c r="C60" s="622"/>
      <c r="D60" s="622"/>
      <c r="E60" s="622"/>
      <c r="F60" s="615"/>
      <c r="G60" s="616"/>
      <c r="H60" s="624"/>
    </row>
    <row r="61" spans="1:12" ht="16.5" customHeight="1" x14ac:dyDescent="0.2">
      <c r="A61" s="305" t="s">
        <v>378</v>
      </c>
      <c r="B61" s="306" t="s">
        <v>321</v>
      </c>
      <c r="C61" s="307">
        <f>C63+C64+C65+C66+C67+C69+C71+C62</f>
        <v>0</v>
      </c>
      <c r="D61" s="307">
        <f>D63+D64+D65+D66+D67+D69+D71+D62</f>
        <v>0</v>
      </c>
      <c r="E61" s="307">
        <f>E63+E64+E65+E66+E67+E69+E71+E62</f>
        <v>0</v>
      </c>
      <c r="F61" s="630">
        <f>F63+F64+F65+F66+F67+F69+F71+F62</f>
        <v>0</v>
      </c>
      <c r="G61" s="631"/>
      <c r="H61" s="308">
        <f>H63+H64+H65+H66+H67+H69+H71+H62</f>
        <v>0</v>
      </c>
    </row>
    <row r="62" spans="1:12" ht="31.5" x14ac:dyDescent="0.2">
      <c r="A62" s="183" t="s">
        <v>379</v>
      </c>
      <c r="B62" s="180" t="s">
        <v>491</v>
      </c>
      <c r="C62" s="194"/>
      <c r="D62" s="220">
        <f>C94</f>
        <v>0</v>
      </c>
      <c r="E62" s="220">
        <f>D94</f>
        <v>0</v>
      </c>
      <c r="F62" s="605">
        <f>E94</f>
        <v>0</v>
      </c>
      <c r="G62" s="606"/>
      <c r="H62" s="227">
        <f>F94</f>
        <v>0</v>
      </c>
    </row>
    <row r="63" spans="1:12" ht="31.5" x14ac:dyDescent="0.2">
      <c r="A63" s="197" t="s">
        <v>380</v>
      </c>
      <c r="B63" s="215" t="s">
        <v>322</v>
      </c>
      <c r="C63" s="194"/>
      <c r="D63" s="194"/>
      <c r="E63" s="194"/>
      <c r="F63" s="485"/>
      <c r="G63" s="487"/>
      <c r="H63" s="184"/>
    </row>
    <row r="64" spans="1:12" ht="15.75" x14ac:dyDescent="0.2">
      <c r="A64" s="197" t="s">
        <v>381</v>
      </c>
      <c r="B64" s="215" t="s">
        <v>178</v>
      </c>
      <c r="C64" s="194"/>
      <c r="D64" s="194"/>
      <c r="E64" s="194"/>
      <c r="F64" s="485"/>
      <c r="G64" s="487"/>
      <c r="H64" s="184"/>
    </row>
    <row r="65" spans="1:8" ht="15.75" x14ac:dyDescent="0.2">
      <c r="A65" s="197" t="s">
        <v>382</v>
      </c>
      <c r="B65" s="215" t="s">
        <v>323</v>
      </c>
      <c r="C65" s="194"/>
      <c r="D65" s="194"/>
      <c r="E65" s="194"/>
      <c r="F65" s="485"/>
      <c r="G65" s="487"/>
      <c r="H65" s="184"/>
    </row>
    <row r="66" spans="1:8" ht="47.25" x14ac:dyDescent="0.2">
      <c r="A66" s="197" t="s">
        <v>383</v>
      </c>
      <c r="B66" s="215" t="s">
        <v>394</v>
      </c>
      <c r="C66" s="194"/>
      <c r="D66" s="194"/>
      <c r="E66" s="194"/>
      <c r="F66" s="485"/>
      <c r="G66" s="487"/>
      <c r="H66" s="184"/>
    </row>
    <row r="67" spans="1:8" ht="31.5" x14ac:dyDescent="0.2">
      <c r="A67" s="627" t="s">
        <v>395</v>
      </c>
      <c r="B67" s="215" t="s">
        <v>396</v>
      </c>
      <c r="C67" s="194"/>
      <c r="D67" s="194"/>
      <c r="E67" s="194"/>
      <c r="F67" s="485"/>
      <c r="G67" s="487"/>
      <c r="H67" s="184"/>
    </row>
    <row r="68" spans="1:8" ht="15.75" x14ac:dyDescent="0.2">
      <c r="A68" s="628"/>
      <c r="B68" s="215" t="s">
        <v>397</v>
      </c>
      <c r="C68" s="194"/>
      <c r="D68" s="194"/>
      <c r="E68" s="194"/>
      <c r="F68" s="485"/>
      <c r="G68" s="487"/>
      <c r="H68" s="184"/>
    </row>
    <row r="69" spans="1:8" ht="47.25" x14ac:dyDescent="0.2">
      <c r="A69" s="627" t="s">
        <v>398</v>
      </c>
      <c r="B69" s="215" t="s">
        <v>399</v>
      </c>
      <c r="C69" s="194"/>
      <c r="D69" s="194"/>
      <c r="E69" s="194"/>
      <c r="F69" s="485"/>
      <c r="G69" s="487"/>
      <c r="H69" s="184"/>
    </row>
    <row r="70" spans="1:8" ht="15.75" x14ac:dyDescent="0.2">
      <c r="A70" s="628"/>
      <c r="B70" s="215" t="s">
        <v>397</v>
      </c>
      <c r="C70" s="194"/>
      <c r="D70" s="194"/>
      <c r="E70" s="194"/>
      <c r="F70" s="485"/>
      <c r="G70" s="487"/>
      <c r="H70" s="184"/>
    </row>
    <row r="71" spans="1:8" ht="47.25" x14ac:dyDescent="0.2">
      <c r="A71" s="197" t="s">
        <v>492</v>
      </c>
      <c r="B71" s="215" t="s">
        <v>400</v>
      </c>
      <c r="C71" s="194"/>
      <c r="D71" s="194"/>
      <c r="E71" s="194"/>
      <c r="F71" s="485"/>
      <c r="G71" s="487"/>
      <c r="H71" s="184"/>
    </row>
    <row r="72" spans="1:8" ht="15.75" x14ac:dyDescent="0.2">
      <c r="A72" s="209" t="s">
        <v>384</v>
      </c>
      <c r="B72" s="210" t="s">
        <v>324</v>
      </c>
      <c r="C72" s="269">
        <f>SUM(C73:C93)</f>
        <v>0</v>
      </c>
      <c r="D72" s="269">
        <f t="shared" ref="D72:H72" si="17">SUM(D73:D93)</f>
        <v>0</v>
      </c>
      <c r="E72" s="269">
        <f t="shared" si="17"/>
        <v>0</v>
      </c>
      <c r="F72" s="670">
        <f>SUM(F73:G93)</f>
        <v>0</v>
      </c>
      <c r="G72" s="671"/>
      <c r="H72" s="270">
        <f t="shared" si="17"/>
        <v>0</v>
      </c>
    </row>
    <row r="73" spans="1:8" ht="31.5" x14ac:dyDescent="0.2">
      <c r="A73" s="197" t="s">
        <v>385</v>
      </c>
      <c r="B73" s="215" t="s">
        <v>325</v>
      </c>
      <c r="C73" s="294"/>
      <c r="D73" s="194"/>
      <c r="E73" s="194"/>
      <c r="F73" s="485"/>
      <c r="G73" s="487"/>
      <c r="H73" s="184"/>
    </row>
    <row r="74" spans="1:8" ht="31.5" x14ac:dyDescent="0.2">
      <c r="A74" s="197" t="s">
        <v>386</v>
      </c>
      <c r="B74" s="215" t="s">
        <v>326</v>
      </c>
      <c r="C74" s="291"/>
      <c r="D74" s="203"/>
      <c r="E74" s="203"/>
      <c r="F74" s="485"/>
      <c r="G74" s="487"/>
      <c r="H74" s="224"/>
    </row>
    <row r="75" spans="1:8" ht="47.25" x14ac:dyDescent="0.2">
      <c r="A75" s="197" t="s">
        <v>387</v>
      </c>
      <c r="B75" s="215" t="s">
        <v>634</v>
      </c>
      <c r="C75" s="291"/>
      <c r="D75" s="203"/>
      <c r="E75" s="203"/>
      <c r="F75" s="485"/>
      <c r="G75" s="487"/>
      <c r="H75" s="224"/>
    </row>
    <row r="76" spans="1:8" ht="15.75" x14ac:dyDescent="0.2">
      <c r="A76" s="197" t="s">
        <v>388</v>
      </c>
      <c r="B76" s="215" t="s">
        <v>511</v>
      </c>
      <c r="C76" s="194"/>
      <c r="D76" s="194"/>
      <c r="E76" s="194"/>
      <c r="F76" s="485"/>
      <c r="G76" s="487"/>
      <c r="H76" s="184"/>
    </row>
    <row r="77" spans="1:8" ht="15.75" x14ac:dyDescent="0.2">
      <c r="A77" s="197" t="s">
        <v>389</v>
      </c>
      <c r="B77" s="215" t="s">
        <v>512</v>
      </c>
      <c r="C77" s="194"/>
      <c r="D77" s="194"/>
      <c r="E77" s="194"/>
      <c r="F77" s="485"/>
      <c r="G77" s="487"/>
      <c r="H77" s="184"/>
    </row>
    <row r="78" spans="1:8" ht="15.75" x14ac:dyDescent="0.2">
      <c r="A78" s="217" t="s">
        <v>390</v>
      </c>
      <c r="B78" s="215" t="s">
        <v>307</v>
      </c>
      <c r="C78" s="194"/>
      <c r="D78" s="194"/>
      <c r="E78" s="194"/>
      <c r="F78" s="485"/>
      <c r="G78" s="487"/>
      <c r="H78" s="184"/>
    </row>
    <row r="79" spans="1:8" ht="15.75" x14ac:dyDescent="0.2">
      <c r="A79" s="217" t="s">
        <v>391</v>
      </c>
      <c r="B79" s="215" t="s">
        <v>513</v>
      </c>
      <c r="C79" s="194"/>
      <c r="D79" s="194"/>
      <c r="E79" s="194"/>
      <c r="F79" s="485"/>
      <c r="G79" s="487"/>
      <c r="H79" s="184"/>
    </row>
    <row r="80" spans="1:8" ht="15.75" x14ac:dyDescent="0.2">
      <c r="A80" s="197" t="s">
        <v>392</v>
      </c>
      <c r="B80" s="215" t="s">
        <v>401</v>
      </c>
      <c r="C80" s="194"/>
      <c r="D80" s="194"/>
      <c r="E80" s="194"/>
      <c r="F80" s="485"/>
      <c r="G80" s="487"/>
      <c r="H80" s="184"/>
    </row>
    <row r="81" spans="1:8" ht="15.75" x14ac:dyDescent="0.2">
      <c r="A81" s="197" t="s">
        <v>407</v>
      </c>
      <c r="B81" s="215" t="s">
        <v>402</v>
      </c>
      <c r="C81" s="194"/>
      <c r="D81" s="194"/>
      <c r="E81" s="194"/>
      <c r="F81" s="485"/>
      <c r="G81" s="487"/>
      <c r="H81" s="184"/>
    </row>
    <row r="82" spans="1:8" ht="15.75" x14ac:dyDescent="0.2">
      <c r="A82" s="197" t="s">
        <v>408</v>
      </c>
      <c r="B82" s="215" t="s">
        <v>327</v>
      </c>
      <c r="C82" s="194"/>
      <c r="D82" s="194"/>
      <c r="E82" s="194"/>
      <c r="F82" s="485"/>
      <c r="G82" s="487"/>
      <c r="H82" s="184"/>
    </row>
    <row r="83" spans="1:8" ht="15.75" x14ac:dyDescent="0.2">
      <c r="A83" s="197" t="s">
        <v>409</v>
      </c>
      <c r="B83" s="215" t="s">
        <v>514</v>
      </c>
      <c r="C83" s="194"/>
      <c r="D83" s="194"/>
      <c r="E83" s="194"/>
      <c r="F83" s="485"/>
      <c r="G83" s="487"/>
      <c r="H83" s="184"/>
    </row>
    <row r="84" spans="1:8" ht="15.75" x14ac:dyDescent="0.2">
      <c r="A84" s="276" t="s">
        <v>410</v>
      </c>
      <c r="B84" s="215" t="s">
        <v>328</v>
      </c>
      <c r="C84" s="194"/>
      <c r="D84" s="194"/>
      <c r="E84" s="194"/>
      <c r="F84" s="485"/>
      <c r="G84" s="487"/>
      <c r="H84" s="184"/>
    </row>
    <row r="85" spans="1:8" ht="15.75" x14ac:dyDescent="0.2">
      <c r="A85" s="629" t="s">
        <v>411</v>
      </c>
      <c r="B85" s="215" t="s">
        <v>404</v>
      </c>
      <c r="C85" s="194"/>
      <c r="D85" s="194"/>
      <c r="E85" s="194"/>
      <c r="F85" s="485"/>
      <c r="G85" s="487"/>
      <c r="H85" s="184"/>
    </row>
    <row r="86" spans="1:8" ht="15.75" x14ac:dyDescent="0.2">
      <c r="A86" s="629"/>
      <c r="B86" s="215" t="s">
        <v>403</v>
      </c>
      <c r="C86" s="218"/>
      <c r="D86" s="218"/>
      <c r="E86" s="194"/>
      <c r="F86" s="485"/>
      <c r="G86" s="487"/>
      <c r="H86" s="184"/>
    </row>
    <row r="87" spans="1:8" ht="19.5" customHeight="1" x14ac:dyDescent="0.2">
      <c r="A87" s="381" t="s">
        <v>412</v>
      </c>
      <c r="B87" s="215" t="s">
        <v>28</v>
      </c>
      <c r="C87" s="194"/>
      <c r="D87" s="194"/>
      <c r="E87" s="194"/>
      <c r="F87" s="485"/>
      <c r="G87" s="487"/>
      <c r="H87" s="184"/>
    </row>
    <row r="88" spans="1:8" ht="15.75" x14ac:dyDescent="0.2">
      <c r="A88" s="381"/>
      <c r="B88" s="215" t="s">
        <v>403</v>
      </c>
      <c r="C88" s="194"/>
      <c r="D88" s="194"/>
      <c r="E88" s="194"/>
      <c r="F88" s="485"/>
      <c r="G88" s="487"/>
      <c r="H88" s="184"/>
    </row>
    <row r="89" spans="1:8" ht="19.5" customHeight="1" x14ac:dyDescent="0.2">
      <c r="A89" s="197" t="s">
        <v>413</v>
      </c>
      <c r="B89" s="215" t="s">
        <v>329</v>
      </c>
      <c r="C89" s="194"/>
      <c r="D89" s="194"/>
      <c r="E89" s="194"/>
      <c r="F89" s="485"/>
      <c r="G89" s="487"/>
      <c r="H89" s="184"/>
    </row>
    <row r="90" spans="1:8" ht="15.75" x14ac:dyDescent="0.2">
      <c r="A90" s="197" t="s">
        <v>515</v>
      </c>
      <c r="B90" s="215" t="s">
        <v>330</v>
      </c>
      <c r="C90" s="194"/>
      <c r="D90" s="194"/>
      <c r="E90" s="194"/>
      <c r="F90" s="485"/>
      <c r="G90" s="487"/>
      <c r="H90" s="184"/>
    </row>
    <row r="91" spans="1:8" ht="31.5" x14ac:dyDescent="0.2">
      <c r="A91" s="197" t="s">
        <v>516</v>
      </c>
      <c r="B91" s="215" t="s">
        <v>331</v>
      </c>
      <c r="C91" s="194"/>
      <c r="D91" s="194"/>
      <c r="E91" s="194"/>
      <c r="F91" s="485"/>
      <c r="G91" s="487"/>
      <c r="H91" s="184"/>
    </row>
    <row r="92" spans="1:8" ht="15.75" x14ac:dyDescent="0.2">
      <c r="A92" s="197" t="s">
        <v>517</v>
      </c>
      <c r="B92" s="215" t="s">
        <v>405</v>
      </c>
      <c r="C92" s="194"/>
      <c r="D92" s="194"/>
      <c r="E92" s="194"/>
      <c r="F92" s="485"/>
      <c r="G92" s="487"/>
      <c r="H92" s="184"/>
    </row>
    <row r="93" spans="1:8" ht="47.25" x14ac:dyDescent="0.2">
      <c r="A93" s="197" t="s">
        <v>635</v>
      </c>
      <c r="B93" s="215" t="s">
        <v>406</v>
      </c>
      <c r="C93" s="194"/>
      <c r="D93" s="194"/>
      <c r="E93" s="194"/>
      <c r="F93" s="485"/>
      <c r="G93" s="487"/>
      <c r="H93" s="184"/>
    </row>
    <row r="94" spans="1:8" ht="16.5" thickBot="1" x14ac:dyDescent="0.25">
      <c r="A94" s="211" t="s">
        <v>393</v>
      </c>
      <c r="B94" s="212" t="s">
        <v>332</v>
      </c>
      <c r="C94" s="302">
        <f>C61-C72</f>
        <v>0</v>
      </c>
      <c r="D94" s="302">
        <f>D61-D72</f>
        <v>0</v>
      </c>
      <c r="E94" s="302">
        <f>E61-E72</f>
        <v>0</v>
      </c>
      <c r="F94" s="667">
        <f>F61-F72</f>
        <v>0</v>
      </c>
      <c r="G94" s="668"/>
      <c r="H94" s="303">
        <f>H61-H72</f>
        <v>0</v>
      </c>
    </row>
    <row r="95" spans="1:8" x14ac:dyDescent="0.2">
      <c r="A95" s="619" t="str">
        <f>A55</f>
        <v>** Период - это плановый период по развитию организации с учетом проекта (например: организация планирует получить финансирование в ноябре 2026 года - 1 год (период) будет ноябрь 2026 - октябрь 2027 и т.д.)</v>
      </c>
      <c r="B95" s="620"/>
      <c r="C95" s="620"/>
      <c r="D95" s="620"/>
      <c r="E95" s="620"/>
      <c r="F95" s="620"/>
      <c r="G95" s="620"/>
      <c r="H95" s="620"/>
    </row>
    <row r="96" spans="1:8" ht="36" customHeight="1" x14ac:dyDescent="0.2">
      <c r="A96" s="621"/>
      <c r="B96" s="621"/>
      <c r="C96" s="621"/>
      <c r="D96" s="621"/>
      <c r="E96" s="621"/>
      <c r="F96" s="621"/>
      <c r="G96" s="621"/>
      <c r="H96" s="621"/>
    </row>
    <row r="97" spans="1:10" ht="25.5" customHeight="1" x14ac:dyDescent="0.2">
      <c r="A97" s="105"/>
      <c r="B97" s="105"/>
      <c r="C97" s="105"/>
      <c r="D97" s="105"/>
      <c r="E97" s="105"/>
      <c r="F97" s="105"/>
      <c r="G97" s="105"/>
      <c r="H97" s="105"/>
      <c r="I97" s="105"/>
      <c r="J97" s="105"/>
    </row>
    <row r="98" spans="1:10" ht="18.75" x14ac:dyDescent="0.3">
      <c r="A98" s="105"/>
      <c r="B98" s="366" t="s">
        <v>112</v>
      </c>
      <c r="C98" s="105"/>
      <c r="D98" s="105"/>
      <c r="E98" s="105" t="s">
        <v>689</v>
      </c>
      <c r="F98" s="105"/>
      <c r="G98" s="105"/>
      <c r="H98" s="105"/>
      <c r="I98" s="105"/>
      <c r="J98" s="105"/>
    </row>
    <row r="99" spans="1:10" ht="15.75" x14ac:dyDescent="0.25">
      <c r="A99" s="105"/>
      <c r="B99" s="249"/>
      <c r="C99" s="105"/>
      <c r="D99" s="105"/>
      <c r="E99" s="105"/>
      <c r="F99" s="105"/>
      <c r="G99" s="105"/>
      <c r="H99" s="105"/>
      <c r="I99" s="105"/>
      <c r="J99" s="105"/>
    </row>
    <row r="100" spans="1:10" ht="15.75" x14ac:dyDescent="0.25">
      <c r="A100" s="105"/>
      <c r="B100" s="249"/>
      <c r="C100" s="105"/>
      <c r="D100" s="105"/>
      <c r="E100" s="105"/>
      <c r="F100" s="105"/>
      <c r="G100" s="105"/>
      <c r="H100" s="105"/>
      <c r="I100" s="105"/>
      <c r="J100" s="105"/>
    </row>
    <row r="101" spans="1:10" ht="18.75" x14ac:dyDescent="0.3">
      <c r="A101" s="105"/>
      <c r="B101" s="366" t="s">
        <v>199</v>
      </c>
      <c r="C101" s="105"/>
      <c r="D101" s="105"/>
      <c r="E101" s="105" t="s">
        <v>689</v>
      </c>
      <c r="F101" s="105"/>
      <c r="G101" s="105"/>
      <c r="H101" s="105"/>
      <c r="I101" s="105"/>
      <c r="J101" s="105"/>
    </row>
    <row r="102" spans="1:10" x14ac:dyDescent="0.2">
      <c r="A102" s="105"/>
      <c r="B102" s="105"/>
      <c r="C102" s="105"/>
      <c r="D102" s="105"/>
      <c r="E102" s="105"/>
      <c r="F102" s="105"/>
      <c r="G102" s="105"/>
      <c r="H102" s="105"/>
      <c r="I102" s="105"/>
      <c r="J102" s="105"/>
    </row>
    <row r="103" spans="1:10" x14ac:dyDescent="0.2">
      <c r="A103" s="105"/>
      <c r="B103" s="105"/>
      <c r="C103" s="105"/>
      <c r="D103" s="105"/>
      <c r="E103" s="105"/>
      <c r="F103" s="105"/>
      <c r="G103" s="105"/>
      <c r="H103" s="105"/>
      <c r="I103" s="105"/>
      <c r="J103" s="105"/>
    </row>
    <row r="104" spans="1:10" x14ac:dyDescent="0.2">
      <c r="A104" s="105"/>
      <c r="B104" s="105"/>
      <c r="C104" s="105"/>
      <c r="D104" s="105"/>
      <c r="E104" s="105"/>
      <c r="F104" s="105"/>
      <c r="G104" s="105"/>
      <c r="H104" s="105"/>
      <c r="I104" s="105"/>
      <c r="J104" s="105"/>
    </row>
    <row r="105" spans="1:10" x14ac:dyDescent="0.2">
      <c r="A105" s="105"/>
      <c r="B105" s="105"/>
      <c r="C105" s="105"/>
      <c r="D105" s="105"/>
      <c r="E105" s="105"/>
      <c r="F105" s="105"/>
      <c r="G105" s="105"/>
      <c r="H105" s="105"/>
      <c r="I105" s="105"/>
      <c r="J105" s="105"/>
    </row>
    <row r="106" spans="1:10" x14ac:dyDescent="0.2">
      <c r="A106" s="105"/>
      <c r="B106" s="105"/>
      <c r="C106" s="105"/>
      <c r="D106" s="105"/>
      <c r="E106" s="105"/>
      <c r="F106" s="105"/>
      <c r="G106" s="105"/>
      <c r="H106" s="105"/>
      <c r="I106" s="105"/>
      <c r="J106" s="105"/>
    </row>
    <row r="107" spans="1:10" x14ac:dyDescent="0.2">
      <c r="A107" s="105"/>
      <c r="B107" s="105"/>
      <c r="C107" s="105"/>
      <c r="D107" s="105"/>
      <c r="E107" s="105"/>
      <c r="F107" s="105"/>
      <c r="G107" s="105"/>
      <c r="H107" s="105"/>
      <c r="I107" s="105"/>
      <c r="J107" s="105"/>
    </row>
    <row r="108" spans="1:10" x14ac:dyDescent="0.2">
      <c r="A108" s="105"/>
      <c r="B108" s="105"/>
      <c r="C108" s="105"/>
      <c r="D108" s="105"/>
      <c r="E108" s="105"/>
      <c r="F108" s="105"/>
      <c r="G108" s="105"/>
      <c r="H108" s="105"/>
      <c r="I108" s="105"/>
      <c r="J108" s="105"/>
    </row>
    <row r="109" spans="1:10" x14ac:dyDescent="0.2">
      <c r="A109" s="105"/>
      <c r="B109" s="105"/>
      <c r="C109" s="105"/>
      <c r="D109" s="105"/>
      <c r="E109" s="105"/>
      <c r="F109" s="105"/>
      <c r="G109" s="105"/>
      <c r="H109" s="105"/>
      <c r="I109" s="105"/>
      <c r="J109" s="105"/>
    </row>
    <row r="110" spans="1:10" x14ac:dyDescent="0.2">
      <c r="A110" s="105"/>
      <c r="B110" s="105"/>
      <c r="C110" s="105"/>
      <c r="D110" s="105"/>
      <c r="E110" s="105"/>
      <c r="F110" s="105"/>
      <c r="G110" s="105"/>
      <c r="H110" s="105"/>
      <c r="I110" s="105"/>
      <c r="J110" s="105"/>
    </row>
    <row r="111" spans="1:10" x14ac:dyDescent="0.2">
      <c r="A111" s="105"/>
      <c r="B111" s="105"/>
      <c r="C111" s="105"/>
      <c r="D111" s="105"/>
      <c r="E111" s="105"/>
      <c r="F111" s="105"/>
      <c r="G111" s="105"/>
      <c r="H111" s="105"/>
      <c r="I111" s="105"/>
      <c r="J111" s="105"/>
    </row>
    <row r="112" spans="1:10" ht="12.75" customHeight="1" x14ac:dyDescent="0.2">
      <c r="A112" s="105"/>
      <c r="B112" s="105"/>
      <c r="C112" s="105"/>
      <c r="D112" s="105"/>
      <c r="E112" s="105"/>
      <c r="F112" s="105"/>
      <c r="G112" s="105"/>
      <c r="H112" s="105"/>
      <c r="I112" s="105"/>
      <c r="J112" s="105"/>
    </row>
  </sheetData>
  <sheetProtection algorithmName="SHA-512" hashValue="gCdsra7KweSEC4nooNdIVzRxvbZ16e7Q77fylLELQXXaUMR6VP/wtE6tgJZh2HKBlXQhXO2W93GtQqDRZezutw==" saltValue="skNByh+i2hvgtYAnpAIxNw==" spinCount="100000" sheet="1" formatCells="0" formatColumns="0" formatRows="0" insertRows="0"/>
  <mergeCells count="122">
    <mergeCell ref="A4:E4"/>
    <mergeCell ref="F78:G78"/>
    <mergeCell ref="F94:G94"/>
    <mergeCell ref="F89:G89"/>
    <mergeCell ref="F90:G90"/>
    <mergeCell ref="F91:G91"/>
    <mergeCell ref="F92:G92"/>
    <mergeCell ref="F93:G93"/>
    <mergeCell ref="F84:G84"/>
    <mergeCell ref="F85:G85"/>
    <mergeCell ref="F86:G86"/>
    <mergeCell ref="F87:G87"/>
    <mergeCell ref="F88:G88"/>
    <mergeCell ref="A55:H55"/>
    <mergeCell ref="F69:G69"/>
    <mergeCell ref="F70:G70"/>
    <mergeCell ref="F71:G71"/>
    <mergeCell ref="F72:G72"/>
    <mergeCell ref="F73:G73"/>
    <mergeCell ref="F64:G64"/>
    <mergeCell ref="F65:G65"/>
    <mergeCell ref="F66:G66"/>
    <mergeCell ref="F67:G67"/>
    <mergeCell ref="F68:G68"/>
    <mergeCell ref="F46:G46"/>
    <mergeCell ref="F47:G47"/>
    <mergeCell ref="F48:G48"/>
    <mergeCell ref="F39:G39"/>
    <mergeCell ref="F40:G40"/>
    <mergeCell ref="F41:G41"/>
    <mergeCell ref="F42:G42"/>
    <mergeCell ref="F43:G43"/>
    <mergeCell ref="F54:G54"/>
    <mergeCell ref="F49:G49"/>
    <mergeCell ref="F50:G50"/>
    <mergeCell ref="F51:G51"/>
    <mergeCell ref="F52:G52"/>
    <mergeCell ref="F53:G53"/>
    <mergeCell ref="F18:G18"/>
    <mergeCell ref="F19:G19"/>
    <mergeCell ref="F20:G20"/>
    <mergeCell ref="F21:G21"/>
    <mergeCell ref="F22:G22"/>
    <mergeCell ref="A31:J31"/>
    <mergeCell ref="A30:J30"/>
    <mergeCell ref="I34:I35"/>
    <mergeCell ref="F23:G23"/>
    <mergeCell ref="F24:G24"/>
    <mergeCell ref="F25:G25"/>
    <mergeCell ref="F26:G26"/>
    <mergeCell ref="B27:C27"/>
    <mergeCell ref="B28:C28"/>
    <mergeCell ref="B29:C29"/>
    <mergeCell ref="J11:J12"/>
    <mergeCell ref="F15:G15"/>
    <mergeCell ref="F16:G16"/>
    <mergeCell ref="F17:G17"/>
    <mergeCell ref="G8:H10"/>
    <mergeCell ref="G11:H12"/>
    <mergeCell ref="G7:H7"/>
    <mergeCell ref="G6:H6"/>
    <mergeCell ref="F11:F12"/>
    <mergeCell ref="F8:F10"/>
    <mergeCell ref="I8:I10"/>
    <mergeCell ref="J8:J10"/>
    <mergeCell ref="A95:H96"/>
    <mergeCell ref="B59:B60"/>
    <mergeCell ref="C59:C60"/>
    <mergeCell ref="D59:D60"/>
    <mergeCell ref="E59:E60"/>
    <mergeCell ref="H59:H60"/>
    <mergeCell ref="A58:H58"/>
    <mergeCell ref="A67:A68"/>
    <mergeCell ref="A69:A70"/>
    <mergeCell ref="A85:A86"/>
    <mergeCell ref="A87:A88"/>
    <mergeCell ref="F59:G60"/>
    <mergeCell ref="F61:G61"/>
    <mergeCell ref="F62:G62"/>
    <mergeCell ref="F63:G63"/>
    <mergeCell ref="F79:G79"/>
    <mergeCell ref="F80:G80"/>
    <mergeCell ref="F81:G81"/>
    <mergeCell ref="F82:G82"/>
    <mergeCell ref="F83:G83"/>
    <mergeCell ref="F74:G74"/>
    <mergeCell ref="F75:G75"/>
    <mergeCell ref="F76:G76"/>
    <mergeCell ref="F77:G77"/>
    <mergeCell ref="F37:G37"/>
    <mergeCell ref="F38:G38"/>
    <mergeCell ref="F27:G27"/>
    <mergeCell ref="F28:G28"/>
    <mergeCell ref="F29:G29"/>
    <mergeCell ref="F34:G35"/>
    <mergeCell ref="F36:G36"/>
    <mergeCell ref="F44:G44"/>
    <mergeCell ref="F45:G45"/>
    <mergeCell ref="A5:D5"/>
    <mergeCell ref="F5:J5"/>
    <mergeCell ref="A33:I33"/>
    <mergeCell ref="A1:J1"/>
    <mergeCell ref="A3:B3"/>
    <mergeCell ref="C34:C35"/>
    <mergeCell ref="D34:D35"/>
    <mergeCell ref="H34:H35"/>
    <mergeCell ref="E34:E35"/>
    <mergeCell ref="C15:C17"/>
    <mergeCell ref="A14:D14"/>
    <mergeCell ref="A16:A17"/>
    <mergeCell ref="A18:B18"/>
    <mergeCell ref="A19:B19"/>
    <mergeCell ref="A20:B20"/>
    <mergeCell ref="A21:B21"/>
    <mergeCell ref="A22:B22"/>
    <mergeCell ref="A23:B23"/>
    <mergeCell ref="A24:B24"/>
    <mergeCell ref="A25:B25"/>
    <mergeCell ref="B34:B35"/>
    <mergeCell ref="A26:A29"/>
    <mergeCell ref="B26:C26"/>
    <mergeCell ref="I11:I12"/>
  </mergeCells>
  <conditionalFormatting sqref="D19:F19 H19:J19 D21:F21 H21:J21 D23:F23 H23:J23 D25:F25 H25:J25">
    <cfRule type="containsErrors" dxfId="4" priority="5">
      <formula>ISERROR(D19)</formula>
    </cfRule>
  </conditionalFormatting>
  <pageMargins left="0.70866141732283472" right="0.70866141732283472" top="0.74803149606299213" bottom="0.74803149606299213" header="0.31496062992125984" footer="0.31496062992125984"/>
  <pageSetup paperSize="9" scale="47"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D5E9-CD4F-4C1F-8C1A-A4B8DA8E5357}">
  <sheetPr codeName="Лист1">
    <tabColor rgb="FF00B050"/>
  </sheetPr>
  <dimension ref="A1:Q252"/>
  <sheetViews>
    <sheetView view="pageBreakPreview" topLeftCell="A91" zoomScaleNormal="90" zoomScaleSheetLayoutView="85" workbookViewId="0">
      <selection activeCell="G79" sqref="G79"/>
    </sheetView>
  </sheetViews>
  <sheetFormatPr defaultColWidth="7.85546875" defaultRowHeight="16.5" x14ac:dyDescent="0.2"/>
  <cols>
    <col min="1" max="1" width="2.140625" style="86" customWidth="1"/>
    <col min="2" max="2" width="49.7109375" style="100" customWidth="1"/>
    <col min="3" max="3" width="6.42578125" style="101" customWidth="1" collapsed="1"/>
    <col min="4" max="4" width="10.140625" style="101" customWidth="1"/>
    <col min="5" max="5" width="10.28515625" style="101" customWidth="1"/>
    <col min="6" max="6" width="10.7109375" style="101" customWidth="1"/>
    <col min="7" max="7" width="12.5703125" customWidth="1" collapsed="1"/>
    <col min="8" max="8" width="12" hidden="1" customWidth="1"/>
    <col min="9" max="9" width="12.5703125" hidden="1" customWidth="1"/>
    <col min="10" max="11" width="13.5703125" hidden="1" customWidth="1"/>
    <col min="12" max="12" width="32.28515625" customWidth="1"/>
    <col min="13" max="13" width="13.7109375" customWidth="1"/>
    <col min="14" max="14" width="13.28515625" customWidth="1"/>
    <col min="15" max="15" width="11.85546875" customWidth="1"/>
    <col min="16" max="16" width="10.28515625" customWidth="1"/>
    <col min="17" max="17" width="26.85546875" customWidth="1"/>
  </cols>
  <sheetData>
    <row r="1" spans="1:17" ht="43.5" customHeight="1" x14ac:dyDescent="0.2">
      <c r="A1" s="30"/>
      <c r="B1" s="672"/>
      <c r="C1" s="672"/>
      <c r="D1" s="15"/>
      <c r="E1" s="15"/>
      <c r="F1" s="15"/>
      <c r="L1" s="137"/>
      <c r="M1" s="138"/>
      <c r="N1" s="138"/>
      <c r="O1" s="138"/>
      <c r="P1" s="138"/>
      <c r="Q1" s="138"/>
    </row>
    <row r="2" spans="1:17" ht="89.25" customHeight="1" x14ac:dyDescent="0.3">
      <c r="A2" s="30"/>
      <c r="B2" s="304" t="s">
        <v>336</v>
      </c>
      <c r="C2" s="673">
        <f>Заключение!D5</f>
        <v>0</v>
      </c>
      <c r="D2" s="674"/>
      <c r="E2" s="674"/>
      <c r="F2" s="674"/>
      <c r="G2" s="674"/>
      <c r="L2" s="679"/>
      <c r="M2" s="138"/>
      <c r="N2" s="138"/>
      <c r="O2" s="138"/>
      <c r="P2" s="138"/>
      <c r="Q2" s="139"/>
    </row>
    <row r="3" spans="1:17" ht="54" customHeight="1" x14ac:dyDescent="0.25">
      <c r="A3" s="32"/>
      <c r="B3" s="97" t="s">
        <v>337</v>
      </c>
      <c r="C3" s="675">
        <f>Заключение!G12</f>
        <v>0</v>
      </c>
      <c r="D3" s="676"/>
      <c r="E3" s="676"/>
      <c r="F3" s="676"/>
      <c r="G3" s="676"/>
      <c r="L3" s="679"/>
      <c r="M3" s="138"/>
      <c r="N3" s="138"/>
      <c r="O3" s="138"/>
      <c r="P3" s="138"/>
      <c r="Q3" s="682"/>
    </row>
    <row r="4" spans="1:17" ht="21" customHeight="1" x14ac:dyDescent="0.25">
      <c r="A4" s="32"/>
      <c r="B4" s="97" t="s">
        <v>213</v>
      </c>
      <c r="C4" s="677">
        <f>Заключение!D8</f>
        <v>0</v>
      </c>
      <c r="D4" s="678"/>
      <c r="E4" s="678"/>
      <c r="F4" s="678"/>
      <c r="G4" s="678"/>
      <c r="L4" s="679"/>
      <c r="M4" s="138"/>
      <c r="N4" s="138"/>
      <c r="O4" s="138"/>
      <c r="P4" s="138"/>
      <c r="Q4" s="683"/>
    </row>
    <row r="5" spans="1:17" ht="48" customHeight="1" x14ac:dyDescent="0.2">
      <c r="A5" s="33"/>
      <c r="B5" s="33"/>
      <c r="C5" s="31"/>
      <c r="D5" s="31"/>
      <c r="E5" s="31"/>
      <c r="F5" s="31"/>
      <c r="L5" s="679"/>
      <c r="M5" s="681"/>
      <c r="N5" s="138"/>
      <c r="O5" s="138"/>
      <c r="P5" s="138"/>
      <c r="Q5" s="683"/>
    </row>
    <row r="6" spans="1:17" s="37" customFormat="1" ht="24" customHeight="1" x14ac:dyDescent="0.2">
      <c r="A6" s="34"/>
      <c r="B6" s="10" t="s">
        <v>19</v>
      </c>
      <c r="C6" s="134" t="s">
        <v>8</v>
      </c>
      <c r="D6" s="134"/>
      <c r="E6" s="134"/>
      <c r="F6" s="134"/>
      <c r="G6" s="135"/>
      <c r="H6" s="35"/>
      <c r="I6" s="35"/>
      <c r="J6" s="35"/>
      <c r="K6" s="36"/>
      <c r="L6" s="679"/>
      <c r="M6" s="681"/>
      <c r="N6" s="138"/>
      <c r="O6" s="138"/>
      <c r="P6" s="138"/>
      <c r="Q6" s="683"/>
    </row>
    <row r="7" spans="1:17" s="40" customFormat="1" ht="24" x14ac:dyDescent="0.2">
      <c r="A7" s="30"/>
      <c r="B7" s="128" t="s">
        <v>20</v>
      </c>
      <c r="C7" s="134"/>
      <c r="D7" s="38">
        <v>45657</v>
      </c>
      <c r="E7" s="11">
        <v>46022</v>
      </c>
      <c r="F7" s="11"/>
      <c r="G7" s="132" t="s">
        <v>518</v>
      </c>
      <c r="H7" s="14" t="s">
        <v>122</v>
      </c>
      <c r="I7" s="14" t="s">
        <v>123</v>
      </c>
      <c r="J7" s="14" t="s">
        <v>124</v>
      </c>
      <c r="K7" s="39" t="s">
        <v>125</v>
      </c>
      <c r="L7" s="679"/>
      <c r="M7" s="680"/>
      <c r="N7" s="138"/>
      <c r="O7" s="138"/>
      <c r="P7" s="138"/>
      <c r="Q7" s="683"/>
    </row>
    <row r="8" spans="1:17" s="40" customFormat="1" ht="16.5" customHeight="1" x14ac:dyDescent="0.2">
      <c r="A8" s="41"/>
      <c r="B8" s="120" t="s">
        <v>21</v>
      </c>
      <c r="C8" s="121"/>
      <c r="D8" s="121"/>
      <c r="E8" s="122"/>
      <c r="F8" s="122"/>
      <c r="G8" s="129"/>
      <c r="H8" s="42"/>
      <c r="I8" s="42"/>
      <c r="J8" s="42"/>
      <c r="K8" s="43"/>
      <c r="L8" s="679"/>
      <c r="M8" s="680"/>
      <c r="N8" s="138"/>
      <c r="O8" s="138"/>
      <c r="P8" s="138"/>
      <c r="Q8" s="683"/>
    </row>
    <row r="9" spans="1:17" s="40" customFormat="1" ht="12.75" x14ac:dyDescent="0.2">
      <c r="A9" s="30"/>
      <c r="B9" s="131" t="s">
        <v>22</v>
      </c>
      <c r="C9" s="125" t="s">
        <v>0</v>
      </c>
      <c r="D9" s="21"/>
      <c r="E9" s="20"/>
      <c r="F9" s="20"/>
      <c r="G9" s="129" t="str">
        <f>IF(E9=0,"",F9/E9-1)</f>
        <v/>
      </c>
      <c r="H9" s="44" t="e">
        <f>IF(#REF!=0,"",#REF!/#REF!-1)</f>
        <v>#REF!</v>
      </c>
      <c r="I9" s="44" t="e">
        <f>IF(#REF!=0,"",#REF!/#REF!-1)</f>
        <v>#REF!</v>
      </c>
      <c r="J9" s="44" t="e">
        <f>IF(#REF!=0,"",#REF!/#REF!-1)</f>
        <v>#REF!</v>
      </c>
      <c r="K9" s="45" t="e">
        <f>IF(#REF!=0,"",G9/#REF!-1)</f>
        <v>#REF!</v>
      </c>
      <c r="L9" s="679"/>
      <c r="M9" s="140"/>
      <c r="N9" s="138"/>
      <c r="O9" s="138"/>
      <c r="P9" s="138"/>
      <c r="Q9" s="683"/>
    </row>
    <row r="10" spans="1:17" s="40" customFormat="1" ht="12.75" x14ac:dyDescent="0.2">
      <c r="A10" s="30"/>
      <c r="B10" s="131" t="s">
        <v>23</v>
      </c>
      <c r="C10" s="125" t="s">
        <v>1</v>
      </c>
      <c r="D10" s="21"/>
      <c r="E10" s="20"/>
      <c r="F10" s="20"/>
      <c r="G10" s="129" t="str">
        <f t="shared" ref="G10:G37" si="0">IF(E10=0,"",F10/E10-1)</f>
        <v/>
      </c>
      <c r="H10" s="44" t="e">
        <f>IF(#REF!=0,"",#REF!/#REF!-1)</f>
        <v>#REF!</v>
      </c>
      <c r="I10" s="44" t="e">
        <f>IF(#REF!=0,"",#REF!/#REF!-1)</f>
        <v>#REF!</v>
      </c>
      <c r="J10" s="44" t="e">
        <f>IF(#REF!=0,"",#REF!/#REF!-1)</f>
        <v>#REF!</v>
      </c>
      <c r="K10" s="45" t="e">
        <f>IF(#REF!=0,"",#REF!/#REF!-1)</f>
        <v>#REF!</v>
      </c>
      <c r="L10" s="679"/>
      <c r="M10" s="138"/>
      <c r="N10" s="138"/>
      <c r="O10" s="138"/>
      <c r="P10" s="138"/>
      <c r="Q10" s="683"/>
    </row>
    <row r="11" spans="1:17" s="40" customFormat="1" ht="12.75" x14ac:dyDescent="0.2">
      <c r="A11" s="30"/>
      <c r="B11" s="131" t="s">
        <v>24</v>
      </c>
      <c r="C11" s="126" t="s">
        <v>2</v>
      </c>
      <c r="D11" s="124">
        <f>D12+D13+D14</f>
        <v>0</v>
      </c>
      <c r="E11" s="124">
        <f>E12+E13+E14</f>
        <v>0</v>
      </c>
      <c r="F11" s="124">
        <f>F12+F13+F14</f>
        <v>0</v>
      </c>
      <c r="G11" s="129" t="str">
        <f t="shared" si="0"/>
        <v/>
      </c>
      <c r="H11" s="44" t="e">
        <f>IF(#REF!=0,"",#REF!/#REF!-1)</f>
        <v>#REF!</v>
      </c>
      <c r="I11" s="44" t="e">
        <f>IF(#REF!=0,"",#REF!/#REF!-1)</f>
        <v>#REF!</v>
      </c>
      <c r="J11" s="44" t="e">
        <f>IF(#REF!=0,"",#REF!/#REF!-1)</f>
        <v>#REF!</v>
      </c>
      <c r="K11" s="45" t="e">
        <f>IF(#REF!=0,"",#REF!/#REF!-1)</f>
        <v>#REF!</v>
      </c>
      <c r="L11" s="679"/>
      <c r="M11" s="138"/>
      <c r="N11" s="138"/>
      <c r="O11" s="138"/>
      <c r="P11" s="138"/>
      <c r="Q11" s="683"/>
    </row>
    <row r="12" spans="1:17" s="40" customFormat="1" ht="12.75" x14ac:dyDescent="0.2">
      <c r="A12" s="30"/>
      <c r="B12" s="131" t="s">
        <v>108</v>
      </c>
      <c r="C12" s="126" t="s">
        <v>9</v>
      </c>
      <c r="D12" s="21"/>
      <c r="E12" s="20"/>
      <c r="F12" s="20"/>
      <c r="G12" s="129" t="str">
        <f t="shared" si="0"/>
        <v/>
      </c>
      <c r="H12" s="44" t="e">
        <f>IF(#REF!=0,"",#REF!/#REF!-1)</f>
        <v>#REF!</v>
      </c>
      <c r="I12" s="44" t="e">
        <f>IF(#REF!=0,"",#REF!/#REF!-1)</f>
        <v>#REF!</v>
      </c>
      <c r="J12" s="44" t="e">
        <f>IF(#REF!=0,"",#REF!/#REF!-1)</f>
        <v>#REF!</v>
      </c>
      <c r="K12" s="45" t="e">
        <f>IF(#REF!=0,"",#REF!/#REF!-1)</f>
        <v>#REF!</v>
      </c>
      <c r="L12" s="679"/>
      <c r="M12" s="680"/>
      <c r="N12" s="138"/>
      <c r="O12" s="138"/>
      <c r="P12" s="138"/>
      <c r="Q12" s="683"/>
    </row>
    <row r="13" spans="1:17" s="40" customFormat="1" ht="12.75" x14ac:dyDescent="0.2">
      <c r="A13" s="30"/>
      <c r="B13" s="131" t="s">
        <v>25</v>
      </c>
      <c r="C13" s="126" t="s">
        <v>10</v>
      </c>
      <c r="D13" s="21"/>
      <c r="E13" s="20"/>
      <c r="F13" s="20"/>
      <c r="G13" s="129" t="str">
        <f t="shared" si="0"/>
        <v/>
      </c>
      <c r="H13" s="44" t="e">
        <f>IF(#REF!=0,"",#REF!/#REF!-1)</f>
        <v>#REF!</v>
      </c>
      <c r="I13" s="44" t="e">
        <f>IF(#REF!=0,"",#REF!/#REF!-1)</f>
        <v>#REF!</v>
      </c>
      <c r="J13" s="44" t="e">
        <f>IF(#REF!=0,"",#REF!/#REF!-1)</f>
        <v>#REF!</v>
      </c>
      <c r="K13" s="45" t="e">
        <f>IF(#REF!=0,"",#REF!/#REF!-1)</f>
        <v>#REF!</v>
      </c>
      <c r="L13" s="679"/>
      <c r="M13" s="680"/>
      <c r="N13" s="138"/>
      <c r="O13" s="138"/>
      <c r="P13" s="138"/>
      <c r="Q13" s="683"/>
    </row>
    <row r="14" spans="1:17" s="40" customFormat="1" ht="12.75" x14ac:dyDescent="0.2">
      <c r="A14" s="30"/>
      <c r="B14" s="131" t="s">
        <v>26</v>
      </c>
      <c r="C14" s="126" t="s">
        <v>11</v>
      </c>
      <c r="D14" s="21"/>
      <c r="E14" s="20"/>
      <c r="F14" s="20"/>
      <c r="G14" s="129" t="str">
        <f t="shared" si="0"/>
        <v/>
      </c>
      <c r="H14" s="44" t="e">
        <f>IF(#REF!=0,"",#REF!/#REF!-1)</f>
        <v>#REF!</v>
      </c>
      <c r="I14" s="44" t="e">
        <f>IF(#REF!=0,"",#REF!/#REF!-1)</f>
        <v>#REF!</v>
      </c>
      <c r="J14" s="44" t="e">
        <f>IF(#REF!=0,"",#REF!/#REF!-1)</f>
        <v>#REF!</v>
      </c>
      <c r="K14" s="45" t="e">
        <f>IF(#REF!=0,"",#REF!/#REF!-1)</f>
        <v>#REF!</v>
      </c>
      <c r="L14" s="679"/>
      <c r="M14" s="680"/>
      <c r="N14" s="138"/>
      <c r="O14" s="138"/>
      <c r="P14" s="138"/>
      <c r="Q14" s="683"/>
    </row>
    <row r="15" spans="1:17" s="40" customFormat="1" ht="12.75" x14ac:dyDescent="0.2">
      <c r="A15" s="30"/>
      <c r="B15" s="131" t="s">
        <v>27</v>
      </c>
      <c r="C15" s="125">
        <v>140</v>
      </c>
      <c r="D15" s="21"/>
      <c r="E15" s="20"/>
      <c r="F15" s="20"/>
      <c r="G15" s="129" t="str">
        <f t="shared" si="0"/>
        <v/>
      </c>
      <c r="H15" s="44" t="e">
        <f>IF(#REF!=0,"",#REF!/#REF!-1)</f>
        <v>#REF!</v>
      </c>
      <c r="I15" s="44" t="e">
        <f>IF(#REF!=0,"",#REF!/#REF!-1)</f>
        <v>#REF!</v>
      </c>
      <c r="J15" s="44" t="e">
        <f>IF(#REF!=0,"",#REF!/#REF!-1)</f>
        <v>#REF!</v>
      </c>
      <c r="K15" s="45" t="e">
        <f>IF(#REF!=0,"",#REF!/#REF!-1)</f>
        <v>#REF!</v>
      </c>
      <c r="L15" s="679"/>
      <c r="M15" s="138"/>
      <c r="N15" s="138"/>
      <c r="O15" s="138"/>
      <c r="P15" s="138"/>
      <c r="Q15" s="683"/>
    </row>
    <row r="16" spans="1:17" s="40" customFormat="1" ht="12.75" x14ac:dyDescent="0.2">
      <c r="A16" s="30"/>
      <c r="B16" s="131" t="s">
        <v>28</v>
      </c>
      <c r="C16" s="125">
        <v>150</v>
      </c>
      <c r="D16" s="21"/>
      <c r="E16" s="20"/>
      <c r="F16" s="20"/>
      <c r="G16" s="129" t="str">
        <f t="shared" si="0"/>
        <v/>
      </c>
      <c r="H16" s="44" t="e">
        <f>IF(#REF!=0,"",#REF!/#REF!-1)</f>
        <v>#REF!</v>
      </c>
      <c r="I16" s="44" t="e">
        <f>IF(#REF!=0,"",#REF!/#REF!-1)</f>
        <v>#REF!</v>
      </c>
      <c r="J16" s="44" t="e">
        <f>IF(#REF!=0,"",#REF!/#REF!-1)</f>
        <v>#REF!</v>
      </c>
      <c r="K16" s="45" t="e">
        <f>IF(#REF!=0,"",#REF!/#REF!-1)</f>
        <v>#REF!</v>
      </c>
      <c r="L16" s="679"/>
      <c r="M16" s="138"/>
      <c r="N16" s="138"/>
      <c r="O16" s="138"/>
      <c r="P16" s="138"/>
      <c r="Q16" s="683"/>
    </row>
    <row r="17" spans="1:17" s="40" customFormat="1" ht="12.75" x14ac:dyDescent="0.2">
      <c r="A17" s="30"/>
      <c r="B17" s="131" t="s">
        <v>29</v>
      </c>
      <c r="C17" s="125">
        <v>160</v>
      </c>
      <c r="D17" s="21"/>
      <c r="E17" s="20"/>
      <c r="F17" s="20"/>
      <c r="G17" s="129" t="str">
        <f t="shared" si="0"/>
        <v/>
      </c>
      <c r="H17" s="44" t="e">
        <f>IF(#REF!=0,"",#REF!/#REF!-1)</f>
        <v>#REF!</v>
      </c>
      <c r="I17" s="44" t="e">
        <f>IF(#REF!=0,"",#REF!/#REF!-1)</f>
        <v>#REF!</v>
      </c>
      <c r="J17" s="44" t="e">
        <f>IF(#REF!=0,"",#REF!/#REF!-1)</f>
        <v>#REF!</v>
      </c>
      <c r="K17" s="45" t="e">
        <f>IF(#REF!=0,"",#REF!/#REF!-1)</f>
        <v>#REF!</v>
      </c>
      <c r="L17" s="679"/>
      <c r="M17" s="138"/>
      <c r="N17" s="138"/>
      <c r="O17" s="138"/>
      <c r="P17" s="138"/>
      <c r="Q17" s="683"/>
    </row>
    <row r="18" spans="1:17" s="40" customFormat="1" ht="12.75" x14ac:dyDescent="0.2">
      <c r="A18" s="30"/>
      <c r="B18" s="131" t="s">
        <v>30</v>
      </c>
      <c r="C18" s="125">
        <v>170</v>
      </c>
      <c r="D18" s="21"/>
      <c r="E18" s="20"/>
      <c r="F18" s="20"/>
      <c r="G18" s="129" t="str">
        <f t="shared" si="0"/>
        <v/>
      </c>
      <c r="H18" s="44" t="e">
        <f>IF(#REF!=0,"",#REF!/#REF!-1)</f>
        <v>#REF!</v>
      </c>
      <c r="I18" s="44" t="e">
        <f>IF(#REF!=0,"",#REF!/#REF!-1)</f>
        <v>#REF!</v>
      </c>
      <c r="J18" s="44" t="e">
        <f>IF(#REF!=0,"",#REF!/#REF!-1)</f>
        <v>#REF!</v>
      </c>
      <c r="K18" s="45" t="e">
        <f>IF(#REF!=0,"",#REF!/#REF!-1)</f>
        <v>#REF!</v>
      </c>
      <c r="L18" s="679"/>
      <c r="M18" s="680"/>
      <c r="N18" s="138"/>
      <c r="O18" s="138"/>
      <c r="P18" s="138"/>
      <c r="Q18" s="683"/>
    </row>
    <row r="19" spans="1:17" s="40" customFormat="1" ht="12.75" x14ac:dyDescent="0.2">
      <c r="A19" s="30"/>
      <c r="B19" s="131" t="s">
        <v>31</v>
      </c>
      <c r="C19" s="125">
        <v>180</v>
      </c>
      <c r="D19" s="21"/>
      <c r="E19" s="20"/>
      <c r="F19" s="20"/>
      <c r="G19" s="129" t="str">
        <f t="shared" si="0"/>
        <v/>
      </c>
      <c r="H19" s="44" t="e">
        <f>IF(#REF!=0,"",#REF!/#REF!-1)</f>
        <v>#REF!</v>
      </c>
      <c r="I19" s="44" t="e">
        <f>IF(#REF!=0,"",#REF!/#REF!-1)</f>
        <v>#REF!</v>
      </c>
      <c r="J19" s="44" t="e">
        <f>IF(#REF!=0,"",#REF!/#REF!-1)</f>
        <v>#REF!</v>
      </c>
      <c r="K19" s="45" t="e">
        <f>IF(#REF!=0,"",#REF!/#REF!-1)</f>
        <v>#REF!</v>
      </c>
      <c r="L19" s="679"/>
      <c r="M19" s="680"/>
      <c r="N19" s="138"/>
      <c r="O19" s="138"/>
      <c r="P19" s="138"/>
      <c r="Q19" s="683"/>
    </row>
    <row r="20" spans="1:17" s="46" customFormat="1" ht="12.75" x14ac:dyDescent="0.2">
      <c r="A20" s="30"/>
      <c r="B20" s="127" t="s">
        <v>32</v>
      </c>
      <c r="C20" s="128">
        <v>190</v>
      </c>
      <c r="D20" s="124">
        <f>D9+D10+D11+D15+D16+D17+D18+D19</f>
        <v>0</v>
      </c>
      <c r="E20" s="124">
        <f>E9+E10+E11+E15+E16+E17+E18+E19</f>
        <v>0</v>
      </c>
      <c r="F20" s="124">
        <f>F9+F10+F11+F15+F16+F17+F18+F19</f>
        <v>0</v>
      </c>
      <c r="G20" s="129" t="str">
        <f t="shared" si="0"/>
        <v/>
      </c>
      <c r="H20" s="44" t="e">
        <f>IF(#REF!=0,"",#REF!/#REF!-1)</f>
        <v>#REF!</v>
      </c>
      <c r="I20" s="44" t="e">
        <f>IF(#REF!=0,"",#REF!/#REF!-1)</f>
        <v>#REF!</v>
      </c>
      <c r="J20" s="44" t="e">
        <f>IF(#REF!=0,"",#REF!/#REF!-1)</f>
        <v>#REF!</v>
      </c>
      <c r="K20" s="45" t="e">
        <f>IF(#REF!=0,"",#REF!/#REF!-1)</f>
        <v>#REF!</v>
      </c>
      <c r="L20" s="679"/>
      <c r="M20" s="680"/>
      <c r="N20" s="138"/>
      <c r="O20" s="138"/>
      <c r="P20" s="138"/>
      <c r="Q20" s="683"/>
    </row>
    <row r="21" spans="1:17" s="40" customFormat="1" ht="15.75" customHeight="1" x14ac:dyDescent="0.2">
      <c r="A21" s="30"/>
      <c r="B21" s="120" t="s">
        <v>33</v>
      </c>
      <c r="C21" s="125"/>
      <c r="D21" s="21"/>
      <c r="E21" s="21"/>
      <c r="F21" s="21"/>
      <c r="G21" s="129" t="str">
        <f t="shared" si="0"/>
        <v/>
      </c>
      <c r="H21" s="47"/>
      <c r="I21" s="47"/>
      <c r="J21" s="47"/>
      <c r="K21" s="48"/>
      <c r="L21" s="679"/>
      <c r="M21" s="680"/>
      <c r="N21" s="138"/>
      <c r="O21" s="138"/>
      <c r="P21" s="138"/>
      <c r="Q21" s="683"/>
    </row>
    <row r="22" spans="1:17" s="46" customFormat="1" ht="12.75" x14ac:dyDescent="0.2">
      <c r="A22" s="30"/>
      <c r="B22" s="131" t="s">
        <v>34</v>
      </c>
      <c r="C22" s="128">
        <v>210</v>
      </c>
      <c r="D22" s="124">
        <f>SUM(D23:D28)</f>
        <v>0</v>
      </c>
      <c r="E22" s="124">
        <f>SUM(E23:E28)</f>
        <v>0</v>
      </c>
      <c r="F22" s="124">
        <f>SUM(F23:F28)</f>
        <v>0</v>
      </c>
      <c r="G22" s="129" t="str">
        <f t="shared" si="0"/>
        <v/>
      </c>
      <c r="H22" s="44" t="e">
        <f>IF(#REF!=0,"",#REF!/#REF!-1)</f>
        <v>#REF!</v>
      </c>
      <c r="I22" s="44" t="e">
        <f>IF(#REF!=0,"",#REF!/#REF!-1)</f>
        <v>#REF!</v>
      </c>
      <c r="J22" s="44" t="e">
        <f>IF(#REF!=0,"",#REF!/#REF!-1)</f>
        <v>#REF!</v>
      </c>
      <c r="K22" s="45" t="e">
        <f>IF(#REF!=0,"",#REF!/#REF!-1)</f>
        <v>#REF!</v>
      </c>
      <c r="L22" s="679"/>
      <c r="M22" s="680"/>
      <c r="N22" s="138"/>
      <c r="O22" s="138"/>
      <c r="P22" s="138"/>
      <c r="Q22" s="683"/>
    </row>
    <row r="23" spans="1:17" s="40" customFormat="1" ht="12.75" x14ac:dyDescent="0.2">
      <c r="A23" s="30"/>
      <c r="B23" s="131" t="s">
        <v>35</v>
      </c>
      <c r="C23" s="125">
        <v>211</v>
      </c>
      <c r="D23" s="29"/>
      <c r="E23" s="300"/>
      <c r="F23" s="20"/>
      <c r="G23" s="129" t="str">
        <f t="shared" si="0"/>
        <v/>
      </c>
      <c r="H23" s="44" t="e">
        <f>IF(#REF!=0,"",#REF!/#REF!-1)</f>
        <v>#REF!</v>
      </c>
      <c r="I23" s="44" t="e">
        <f>IF(#REF!=0,"",#REF!/#REF!-1)</f>
        <v>#REF!</v>
      </c>
      <c r="J23" s="44" t="e">
        <f>IF(#REF!=0,"",#REF!/#REF!-1)</f>
        <v>#REF!</v>
      </c>
      <c r="K23" s="45" t="e">
        <f>IF(#REF!=0,"",#REF!/#REF!-1)</f>
        <v>#REF!</v>
      </c>
      <c r="L23" s="679"/>
      <c r="M23" s="680"/>
      <c r="N23" s="138"/>
      <c r="O23" s="138"/>
      <c r="P23" s="138"/>
      <c r="Q23" s="683"/>
    </row>
    <row r="24" spans="1:17" s="40" customFormat="1" ht="12.75" x14ac:dyDescent="0.2">
      <c r="A24" s="30"/>
      <c r="B24" s="131" t="s">
        <v>36</v>
      </c>
      <c r="C24" s="125">
        <v>212</v>
      </c>
      <c r="D24" s="21"/>
      <c r="E24" s="20"/>
      <c r="F24" s="20"/>
      <c r="G24" s="129" t="str">
        <f t="shared" si="0"/>
        <v/>
      </c>
      <c r="H24" s="44" t="e">
        <f>IF(#REF!=0,"",#REF!/#REF!-1)</f>
        <v>#REF!</v>
      </c>
      <c r="I24" s="44" t="e">
        <f>IF(#REF!=0,"",#REF!/#REF!-1)</f>
        <v>#REF!</v>
      </c>
      <c r="J24" s="44" t="e">
        <f>IF(#REF!=0,"",#REF!/#REF!-1)</f>
        <v>#REF!</v>
      </c>
      <c r="K24" s="45" t="e">
        <f>IF(#REF!=0,"",#REF!/#REF!-1)</f>
        <v>#REF!</v>
      </c>
      <c r="L24" s="679"/>
      <c r="M24" s="138"/>
      <c r="N24" s="138"/>
      <c r="O24" s="138"/>
      <c r="P24" s="138"/>
      <c r="Q24" s="683"/>
    </row>
    <row r="25" spans="1:17" s="40" customFormat="1" ht="15.75" customHeight="1" x14ac:dyDescent="0.2">
      <c r="A25" s="30"/>
      <c r="B25" s="131" t="s">
        <v>121</v>
      </c>
      <c r="C25" s="125">
        <v>213</v>
      </c>
      <c r="D25" s="21"/>
      <c r="E25" s="20"/>
      <c r="F25" s="20"/>
      <c r="G25" s="129" t="str">
        <f>IF(E25=0,"",F25/E25-1)</f>
        <v/>
      </c>
      <c r="H25" s="44" t="e">
        <f>IF(#REF!=0,"",#REF!/#REF!-1)</f>
        <v>#REF!</v>
      </c>
      <c r="I25" s="44" t="e">
        <f>IF(#REF!=0,"",#REF!/#REF!-1)</f>
        <v>#REF!</v>
      </c>
      <c r="J25" s="44" t="e">
        <f>IF(#REF!=0,"",#REF!/#REF!-1)</f>
        <v>#REF!</v>
      </c>
      <c r="K25" s="45" t="e">
        <f>IF(#REF!=0,"",#REF!/#REF!-1)</f>
        <v>#REF!</v>
      </c>
      <c r="L25" s="679"/>
      <c r="M25" s="680"/>
      <c r="N25" s="138"/>
      <c r="O25" s="138"/>
      <c r="P25" s="138"/>
      <c r="Q25" s="683"/>
    </row>
    <row r="26" spans="1:17" s="40" customFormat="1" ht="12.75" x14ac:dyDescent="0.2">
      <c r="A26" s="30"/>
      <c r="B26" s="131" t="s">
        <v>37</v>
      </c>
      <c r="C26" s="125">
        <v>214</v>
      </c>
      <c r="D26" s="21"/>
      <c r="E26" s="20"/>
      <c r="F26" s="20"/>
      <c r="G26" s="129" t="str">
        <f t="shared" si="0"/>
        <v/>
      </c>
      <c r="H26" s="44" t="e">
        <f>IF(#REF!=0,"",#REF!/#REF!-1)</f>
        <v>#REF!</v>
      </c>
      <c r="I26" s="44" t="e">
        <f>IF(#REF!=0,"",#REF!/#REF!-1)</f>
        <v>#REF!</v>
      </c>
      <c r="J26" s="44" t="e">
        <f>IF(#REF!=0,"",#REF!/#REF!-1)</f>
        <v>#REF!</v>
      </c>
      <c r="K26" s="45" t="e">
        <f>IF(#REF!=0,"",#REF!/#REF!-1)</f>
        <v>#REF!</v>
      </c>
      <c r="L26" s="679"/>
      <c r="M26" s="680"/>
      <c r="N26" s="138"/>
      <c r="O26" s="138"/>
      <c r="P26" s="138"/>
      <c r="Q26" s="683"/>
    </row>
    <row r="27" spans="1:17" s="40" customFormat="1" ht="12.75" x14ac:dyDescent="0.2">
      <c r="A27" s="30"/>
      <c r="B27" s="131" t="s">
        <v>38</v>
      </c>
      <c r="C27" s="125">
        <v>215</v>
      </c>
      <c r="D27" s="21"/>
      <c r="E27" s="20"/>
      <c r="F27" s="20"/>
      <c r="G27" s="129" t="str">
        <f t="shared" si="0"/>
        <v/>
      </c>
      <c r="H27" s="44" t="e">
        <f>IF(#REF!=0,"",#REF!/#REF!-1)</f>
        <v>#REF!</v>
      </c>
      <c r="I27" s="44" t="e">
        <f>IF(#REF!=0,"",#REF!/#REF!-1)</f>
        <v>#REF!</v>
      </c>
      <c r="J27" s="44" t="e">
        <f>IF(#REF!=0,"",#REF!/#REF!-1)</f>
        <v>#REF!</v>
      </c>
      <c r="K27" s="45" t="e">
        <f>IF(#REF!=0,"",#REF!/#REF!-1)</f>
        <v>#REF!</v>
      </c>
      <c r="L27" s="679"/>
      <c r="M27" s="138"/>
      <c r="N27" s="138"/>
      <c r="O27" s="138"/>
      <c r="P27" s="138"/>
      <c r="Q27" s="683"/>
    </row>
    <row r="28" spans="1:17" s="40" customFormat="1" ht="12.75" x14ac:dyDescent="0.2">
      <c r="A28" s="30"/>
      <c r="B28" s="131" t="s">
        <v>39</v>
      </c>
      <c r="C28" s="125">
        <v>216</v>
      </c>
      <c r="D28" s="21"/>
      <c r="E28" s="20"/>
      <c r="F28" s="20"/>
      <c r="G28" s="129" t="str">
        <f t="shared" si="0"/>
        <v/>
      </c>
      <c r="H28" s="44" t="e">
        <f>IF(#REF!=0,"",#REF!/#REF!-1)</f>
        <v>#REF!</v>
      </c>
      <c r="I28" s="44" t="e">
        <f>IF(#REF!=0,"",#REF!/#REF!-1)</f>
        <v>#REF!</v>
      </c>
      <c r="J28" s="44" t="e">
        <f>IF(#REF!=0,"",#REF!/#REF!-1)</f>
        <v>#REF!</v>
      </c>
      <c r="K28" s="45" t="e">
        <f>IF(#REF!=0,"",#REF!/#REF!-1)</f>
        <v>#REF!</v>
      </c>
      <c r="L28" s="679"/>
      <c r="M28" s="680"/>
      <c r="N28" s="138"/>
      <c r="O28" s="138"/>
      <c r="P28" s="138"/>
      <c r="Q28" s="683"/>
    </row>
    <row r="29" spans="1:17" s="40" customFormat="1" ht="12.75" x14ac:dyDescent="0.2">
      <c r="A29" s="30"/>
      <c r="B29" s="131" t="s">
        <v>40</v>
      </c>
      <c r="C29" s="125">
        <v>220</v>
      </c>
      <c r="D29" s="21"/>
      <c r="E29" s="20"/>
      <c r="F29" s="20"/>
      <c r="G29" s="129" t="str">
        <f t="shared" si="0"/>
        <v/>
      </c>
      <c r="H29" s="44" t="e">
        <f>IF(#REF!=0,"",#REF!/#REF!-1)</f>
        <v>#REF!</v>
      </c>
      <c r="I29" s="44" t="e">
        <f>IF(#REF!=0,"",#REF!/#REF!-1)</f>
        <v>#REF!</v>
      </c>
      <c r="J29" s="44" t="e">
        <f>IF(#REF!=0,"",#REF!/#REF!-1)</f>
        <v>#REF!</v>
      </c>
      <c r="K29" s="45" t="e">
        <f>IF(#REF!=0,"",#REF!/#REF!-1)</f>
        <v>#REF!</v>
      </c>
      <c r="L29" s="679"/>
      <c r="M29" s="680"/>
      <c r="N29" s="138"/>
      <c r="O29" s="138"/>
      <c r="P29" s="138"/>
      <c r="Q29" s="683"/>
    </row>
    <row r="30" spans="1:17" s="40" customFormat="1" ht="12.75" x14ac:dyDescent="0.2">
      <c r="A30" s="30"/>
      <c r="B30" s="131" t="s">
        <v>41</v>
      </c>
      <c r="C30" s="125">
        <v>230</v>
      </c>
      <c r="D30" s="21"/>
      <c r="E30" s="20"/>
      <c r="F30" s="20"/>
      <c r="G30" s="129" t="str">
        <f t="shared" si="0"/>
        <v/>
      </c>
      <c r="H30" s="44" t="e">
        <f>IF(#REF!=0,"",#REF!/#REF!-1)</f>
        <v>#REF!</v>
      </c>
      <c r="I30" s="44" t="e">
        <f>IF(#REF!=0,"",#REF!/#REF!-1)</f>
        <v>#REF!</v>
      </c>
      <c r="J30" s="44" t="e">
        <f>IF(#REF!=0,"",#REF!/#REF!-1)</f>
        <v>#REF!</v>
      </c>
      <c r="K30" s="45" t="e">
        <f>IF(#REF!=0,"",#REF!/#REF!-1)</f>
        <v>#REF!</v>
      </c>
      <c r="L30" s="679"/>
      <c r="M30" s="680"/>
      <c r="N30" s="138"/>
      <c r="O30" s="138"/>
      <c r="P30" s="138"/>
      <c r="Q30" s="683"/>
    </row>
    <row r="31" spans="1:17" s="40" customFormat="1" ht="24" x14ac:dyDescent="0.2">
      <c r="A31" s="30"/>
      <c r="B31" s="131" t="s">
        <v>42</v>
      </c>
      <c r="C31" s="125">
        <v>240</v>
      </c>
      <c r="D31" s="21"/>
      <c r="E31" s="20"/>
      <c r="F31" s="20"/>
      <c r="G31" s="129" t="str">
        <f t="shared" si="0"/>
        <v/>
      </c>
      <c r="H31" s="44" t="e">
        <f>IF(#REF!=0,"",#REF!/#REF!-1)</f>
        <v>#REF!</v>
      </c>
      <c r="I31" s="44" t="e">
        <f>IF(#REF!=0,"",#REF!/#REF!-1)</f>
        <v>#REF!</v>
      </c>
      <c r="J31" s="44" t="e">
        <f>IF(#REF!=0,"",#REF!/#REF!-1)</f>
        <v>#REF!</v>
      </c>
      <c r="K31" s="45" t="e">
        <f>IF(#REF!=0,"",#REF!/#REF!-1)</f>
        <v>#REF!</v>
      </c>
      <c r="L31" s="679"/>
      <c r="M31" s="680"/>
      <c r="N31" s="138"/>
      <c r="O31" s="138"/>
      <c r="P31" s="138"/>
      <c r="Q31" s="683"/>
    </row>
    <row r="32" spans="1:17" s="40" customFormat="1" ht="12.75" x14ac:dyDescent="0.2">
      <c r="A32" s="30"/>
      <c r="B32" s="131" t="s">
        <v>43</v>
      </c>
      <c r="C32" s="125">
        <v>250</v>
      </c>
      <c r="D32" s="21"/>
      <c r="E32" s="20"/>
      <c r="F32" s="20"/>
      <c r="G32" s="129" t="str">
        <f t="shared" si="0"/>
        <v/>
      </c>
      <c r="H32" s="44" t="e">
        <f>IF(#REF!=0,"",#REF!/#REF!-1)</f>
        <v>#REF!</v>
      </c>
      <c r="I32" s="44" t="e">
        <f>IF(#REF!=0,"",#REF!/#REF!-1)</f>
        <v>#REF!</v>
      </c>
      <c r="J32" s="44" t="e">
        <f>IF(#REF!=0,"",#REF!/#REF!-1)</f>
        <v>#REF!</v>
      </c>
      <c r="K32" s="45" t="e">
        <f>IF(#REF!=0,"",#REF!/#REF!-1)</f>
        <v>#REF!</v>
      </c>
      <c r="L32" s="679"/>
      <c r="M32" s="680"/>
      <c r="N32" s="138"/>
      <c r="O32" s="138"/>
      <c r="P32" s="138"/>
      <c r="Q32" s="683"/>
    </row>
    <row r="33" spans="1:17" s="40" customFormat="1" ht="12.75" x14ac:dyDescent="0.2">
      <c r="A33" s="30"/>
      <c r="B33" s="131" t="s">
        <v>44</v>
      </c>
      <c r="C33" s="125">
        <v>260</v>
      </c>
      <c r="D33" s="21"/>
      <c r="E33" s="20"/>
      <c r="F33" s="20"/>
      <c r="G33" s="129" t="str">
        <f>IF(E33=0,"",F33/E33-1)</f>
        <v/>
      </c>
      <c r="H33" s="44" t="e">
        <f>IF(#REF!=0,"",#REF!/#REF!-1)</f>
        <v>#REF!</v>
      </c>
      <c r="I33" s="44" t="e">
        <f>IF(#REF!=0,"",#REF!/#REF!-1)</f>
        <v>#REF!</v>
      </c>
      <c r="J33" s="44" t="e">
        <f>IF(#REF!=0,"",#REF!/#REF!-1)</f>
        <v>#REF!</v>
      </c>
      <c r="K33" s="45" t="e">
        <f>IF(#REF!=0,"",#REF!/#REF!-1)</f>
        <v>#REF!</v>
      </c>
      <c r="L33" s="679"/>
      <c r="M33" s="680"/>
      <c r="N33" s="138"/>
      <c r="O33" s="138"/>
      <c r="P33" s="138"/>
      <c r="Q33" s="683"/>
    </row>
    <row r="34" spans="1:17" s="40" customFormat="1" ht="12.75" x14ac:dyDescent="0.2">
      <c r="A34" s="30"/>
      <c r="B34" s="131" t="s">
        <v>45</v>
      </c>
      <c r="C34" s="125">
        <v>270</v>
      </c>
      <c r="D34" s="21"/>
      <c r="E34" s="20"/>
      <c r="F34" s="20"/>
      <c r="G34" s="129" t="str">
        <f t="shared" si="0"/>
        <v/>
      </c>
      <c r="H34" s="44" t="e">
        <f>IF(#REF!=0,"",#REF!/#REF!-1)</f>
        <v>#REF!</v>
      </c>
      <c r="I34" s="44" t="e">
        <f>IF(#REF!=0,"",#REF!/#REF!-1)</f>
        <v>#REF!</v>
      </c>
      <c r="J34" s="44" t="e">
        <f>IF(#REF!=0,"",#REF!/#REF!-1)</f>
        <v>#REF!</v>
      </c>
      <c r="K34" s="45" t="e">
        <f>IF(#REF!=0,"",#REF!/#REF!-1)</f>
        <v>#REF!</v>
      </c>
      <c r="L34" s="679"/>
      <c r="M34" s="680"/>
      <c r="N34" s="138"/>
      <c r="O34" s="138"/>
      <c r="P34" s="138"/>
      <c r="Q34" s="683"/>
    </row>
    <row r="35" spans="1:17" s="40" customFormat="1" ht="12.75" x14ac:dyDescent="0.2">
      <c r="A35" s="30"/>
      <c r="B35" s="131" t="s">
        <v>46</v>
      </c>
      <c r="C35" s="125">
        <v>280</v>
      </c>
      <c r="D35" s="21"/>
      <c r="E35" s="20"/>
      <c r="F35" s="20"/>
      <c r="G35" s="129" t="str">
        <f t="shared" si="0"/>
        <v/>
      </c>
      <c r="H35" s="44" t="e">
        <f>IF(#REF!=0,"",#REF!/#REF!-1)</f>
        <v>#REF!</v>
      </c>
      <c r="I35" s="44" t="e">
        <f>IF(#REF!=0,"",#REF!/#REF!-1)</f>
        <v>#REF!</v>
      </c>
      <c r="J35" s="44" t="e">
        <f>IF(#REF!=0,"",#REF!/#REF!-1)</f>
        <v>#REF!</v>
      </c>
      <c r="K35" s="45" t="e">
        <f>IF(#REF!=0,"",#REF!/#REF!-1)</f>
        <v>#REF!</v>
      </c>
      <c r="L35" s="679"/>
      <c r="M35" s="680"/>
      <c r="N35" s="138"/>
      <c r="O35" s="138"/>
      <c r="P35" s="138"/>
      <c r="Q35" s="683"/>
    </row>
    <row r="36" spans="1:17" s="46" customFormat="1" ht="12.75" x14ac:dyDescent="0.2">
      <c r="A36" s="30"/>
      <c r="B36" s="127" t="s">
        <v>47</v>
      </c>
      <c r="C36" s="128">
        <v>290</v>
      </c>
      <c r="D36" s="124">
        <f>SUM(D22,D29:D35)</f>
        <v>0</v>
      </c>
      <c r="E36" s="124">
        <f>SUM(E22,E29:E35)</f>
        <v>0</v>
      </c>
      <c r="F36" s="124">
        <f>SUM(F22,F29:F35)</f>
        <v>0</v>
      </c>
      <c r="G36" s="129" t="str">
        <f t="shared" si="0"/>
        <v/>
      </c>
      <c r="H36" s="44" t="e">
        <f>IF(#REF!=0,"",#REF!/#REF!-1)</f>
        <v>#REF!</v>
      </c>
      <c r="I36" s="44" t="e">
        <f>IF(#REF!=0,"",#REF!/#REF!-1)</f>
        <v>#REF!</v>
      </c>
      <c r="J36" s="44" t="e">
        <f>IF(#REF!=0,"",#REF!/#REF!-1)</f>
        <v>#REF!</v>
      </c>
      <c r="K36" s="45" t="e">
        <f>IF(#REF!=0,"",#REF!/#REF!-1)</f>
        <v>#REF!</v>
      </c>
      <c r="L36" s="679"/>
      <c r="M36" s="680"/>
      <c r="N36" s="138"/>
      <c r="O36" s="138"/>
      <c r="P36" s="138"/>
      <c r="Q36" s="683"/>
    </row>
    <row r="37" spans="1:17" s="40" customFormat="1" ht="41.25" customHeight="1" x14ac:dyDescent="0.2">
      <c r="A37" s="49"/>
      <c r="B37" s="3" t="s">
        <v>48</v>
      </c>
      <c r="C37" s="4">
        <v>300</v>
      </c>
      <c r="D37" s="22">
        <f>D20+D36</f>
        <v>0</v>
      </c>
      <c r="E37" s="22">
        <f>E20+E36</f>
        <v>0</v>
      </c>
      <c r="F37" s="22">
        <f>F20+F36</f>
        <v>0</v>
      </c>
      <c r="G37" s="129" t="str">
        <f t="shared" si="0"/>
        <v/>
      </c>
      <c r="H37" s="50" t="e">
        <f>IF(#REF!=0,"",#REF!/#REF!-1)</f>
        <v>#REF!</v>
      </c>
      <c r="I37" s="50" t="e">
        <f>IF(#REF!=0,"",#REF!/#REF!-1)</f>
        <v>#REF!</v>
      </c>
      <c r="J37" s="50" t="e">
        <f>IF(#REF!=0,"",#REF!/#REF!-1)</f>
        <v>#REF!</v>
      </c>
      <c r="K37" s="51" t="e">
        <f>IF(#REF!=0,"",#REF!/#REF!-1)</f>
        <v>#REF!</v>
      </c>
      <c r="L37" s="141"/>
      <c r="M37" s="138"/>
      <c r="N37" s="138"/>
      <c r="O37" s="138"/>
      <c r="P37" s="138"/>
      <c r="Q37" s="683"/>
    </row>
    <row r="38" spans="1:17" s="40" customFormat="1" ht="38.25" customHeight="1" x14ac:dyDescent="0.2">
      <c r="A38" s="52"/>
      <c r="B38" s="12"/>
      <c r="C38" s="12"/>
      <c r="D38" s="12"/>
      <c r="E38" s="12"/>
      <c r="F38" s="12"/>
      <c r="G38" s="42"/>
      <c r="H38" s="42"/>
      <c r="I38" s="42"/>
      <c r="J38" s="42"/>
      <c r="K38" s="43"/>
      <c r="L38" s="679"/>
      <c r="M38" s="138"/>
      <c r="N38" s="138"/>
      <c r="O38" s="138"/>
      <c r="P38" s="138"/>
      <c r="Q38" s="683"/>
    </row>
    <row r="39" spans="1:17" s="40" customFormat="1" ht="10.5" hidden="1" customHeight="1" x14ac:dyDescent="0.2">
      <c r="A39" s="52"/>
      <c r="B39" s="16"/>
      <c r="C39" s="13"/>
      <c r="D39" s="13"/>
      <c r="E39" s="13"/>
      <c r="F39" s="13"/>
      <c r="G39" s="42"/>
      <c r="H39" s="42"/>
      <c r="I39" s="42"/>
      <c r="J39" s="42"/>
      <c r="K39" s="43"/>
      <c r="L39" s="679"/>
      <c r="M39" s="138"/>
      <c r="N39" s="138"/>
      <c r="O39" s="138"/>
      <c r="P39" s="138"/>
      <c r="Q39" s="683"/>
    </row>
    <row r="40" spans="1:17" s="37" customFormat="1" ht="24" x14ac:dyDescent="0.2">
      <c r="A40" s="53"/>
      <c r="B40" s="134" t="s">
        <v>19</v>
      </c>
      <c r="C40" s="134" t="s">
        <v>8</v>
      </c>
      <c r="D40" s="134"/>
      <c r="E40" s="134"/>
      <c r="F40" s="134"/>
      <c r="G40" s="135"/>
      <c r="H40" s="35"/>
      <c r="I40" s="35"/>
      <c r="J40" s="35"/>
      <c r="K40" s="36"/>
      <c r="L40" s="679"/>
      <c r="M40" s="138"/>
      <c r="N40" s="138"/>
      <c r="O40" s="138"/>
      <c r="P40" s="138"/>
      <c r="Q40" s="683"/>
    </row>
    <row r="41" spans="1:17" s="57" customFormat="1" ht="24" x14ac:dyDescent="0.2">
      <c r="A41" s="54"/>
      <c r="B41" s="130" t="s">
        <v>49</v>
      </c>
      <c r="C41" s="131"/>
      <c r="D41" s="132">
        <f t="shared" ref="D41:K41" si="1">D7</f>
        <v>45657</v>
      </c>
      <c r="E41" s="132">
        <f t="shared" si="1"/>
        <v>46022</v>
      </c>
      <c r="F41" s="132">
        <f>F7</f>
        <v>0</v>
      </c>
      <c r="G41" s="133" t="str">
        <f t="shared" si="1"/>
        <v>Изменение 01.04.26 (+-%)</v>
      </c>
      <c r="H41" s="55" t="str">
        <f t="shared" si="1"/>
        <v>Изменение 01.04.15(+-%)</v>
      </c>
      <c r="I41" s="55" t="str">
        <f t="shared" si="1"/>
        <v>Изменение 01.07.15(+-%)</v>
      </c>
      <c r="J41" s="55" t="str">
        <f t="shared" si="1"/>
        <v>Изменение 01.10.15(+-%)</v>
      </c>
      <c r="K41" s="56" t="str">
        <f t="shared" si="1"/>
        <v>Изменение 01.01.16 (+-%)</v>
      </c>
      <c r="L41" s="679"/>
      <c r="M41" s="138"/>
      <c r="N41" s="138"/>
      <c r="O41" s="138"/>
      <c r="P41" s="138"/>
      <c r="Q41" s="683"/>
    </row>
    <row r="42" spans="1:17" s="40" customFormat="1" ht="12.75" x14ac:dyDescent="0.2">
      <c r="A42" s="52"/>
      <c r="B42" s="120" t="s">
        <v>50</v>
      </c>
      <c r="C42" s="125"/>
      <c r="D42" s="2"/>
      <c r="E42" s="2"/>
      <c r="F42" s="2"/>
      <c r="G42" s="123"/>
      <c r="H42" s="42"/>
      <c r="I42" s="42"/>
      <c r="J42" s="42"/>
      <c r="K42" s="43"/>
      <c r="L42" s="679"/>
      <c r="M42" s="680"/>
      <c r="N42" s="138"/>
      <c r="O42" s="138"/>
      <c r="P42" s="138"/>
      <c r="Q42" s="683"/>
    </row>
    <row r="43" spans="1:17" s="40" customFormat="1" ht="14.25" customHeight="1" x14ac:dyDescent="0.2">
      <c r="A43" s="52"/>
      <c r="B43" s="131" t="s">
        <v>51</v>
      </c>
      <c r="C43" s="125">
        <v>410</v>
      </c>
      <c r="D43" s="24"/>
      <c r="E43" s="23"/>
      <c r="F43" s="23"/>
      <c r="G43" s="129" t="str">
        <f>IF(E43=0,"",F43/E43-1)</f>
        <v/>
      </c>
      <c r="H43" s="44" t="e">
        <f>IF(#REF!=0,"",#REF!/#REF!-1)</f>
        <v>#REF!</v>
      </c>
      <c r="I43" s="44" t="e">
        <f>IF(#REF!=0,"",#REF!/#REF!-1)</f>
        <v>#REF!</v>
      </c>
      <c r="J43" s="44" t="e">
        <f>IF(#REF!=0,"",#REF!/#REF!-1)</f>
        <v>#REF!</v>
      </c>
      <c r="K43" s="45" t="e">
        <f>IF(#REF!=0,"",#REF!/#REF!-1)</f>
        <v>#REF!</v>
      </c>
      <c r="L43" s="679"/>
      <c r="M43" s="680"/>
      <c r="N43" s="138"/>
      <c r="O43" s="138"/>
      <c r="P43" s="138"/>
      <c r="Q43" s="683"/>
    </row>
    <row r="44" spans="1:17" s="40" customFormat="1" ht="12.75" x14ac:dyDescent="0.2">
      <c r="A44" s="52"/>
      <c r="B44" s="131" t="s">
        <v>52</v>
      </c>
      <c r="C44" s="125">
        <v>420</v>
      </c>
      <c r="D44" s="24"/>
      <c r="E44" s="23"/>
      <c r="F44" s="23"/>
      <c r="G44" s="129" t="str">
        <f>IF(E44=0,"",F44/E44-1)</f>
        <v/>
      </c>
      <c r="H44" s="44" t="e">
        <f>IF(#REF!=0,"",#REF!/#REF!-1)</f>
        <v>#REF!</v>
      </c>
      <c r="I44" s="44" t="e">
        <f>IF(#REF!=0,"",#REF!/#REF!-1)</f>
        <v>#REF!</v>
      </c>
      <c r="J44" s="44" t="e">
        <f>IF(#REF!=0,"",#REF!/#REF!-1)</f>
        <v>#REF!</v>
      </c>
      <c r="K44" s="45" t="e">
        <f>IF(#REF!=0,"",#REF!/#REF!-1)</f>
        <v>#REF!</v>
      </c>
      <c r="L44" s="679"/>
      <c r="M44" s="680"/>
      <c r="N44" s="138"/>
      <c r="O44" s="138"/>
      <c r="P44" s="138"/>
      <c r="Q44" s="683"/>
    </row>
    <row r="45" spans="1:17" s="40" customFormat="1" ht="12.75" x14ac:dyDescent="0.2">
      <c r="A45" s="52"/>
      <c r="B45" s="131" t="s">
        <v>53</v>
      </c>
      <c r="C45" s="125">
        <v>430</v>
      </c>
      <c r="D45" s="24"/>
      <c r="E45" s="23"/>
      <c r="F45" s="23"/>
      <c r="G45" s="129" t="str">
        <f t="shared" ref="G45:G76" si="2">IF(E45=0,"",F45/E45-1)</f>
        <v/>
      </c>
      <c r="H45" s="44" t="e">
        <f>IF(#REF!=0,"",#REF!/#REF!-1)</f>
        <v>#REF!</v>
      </c>
      <c r="I45" s="44" t="e">
        <f>IF(#REF!=0,"",#REF!/#REF!-1)</f>
        <v>#REF!</v>
      </c>
      <c r="J45" s="44" t="e">
        <f>IF(#REF!=0,"",#REF!/#REF!-1)</f>
        <v>#REF!</v>
      </c>
      <c r="K45" s="45" t="e">
        <f>IF(#REF!=0,"",#REF!/#REF!-1)</f>
        <v>#REF!</v>
      </c>
      <c r="L45" s="679"/>
      <c r="M45" s="680"/>
      <c r="N45" s="138"/>
      <c r="O45" s="138"/>
      <c r="P45" s="138"/>
      <c r="Q45" s="683"/>
    </row>
    <row r="46" spans="1:17" s="40" customFormat="1" ht="12.75" x14ac:dyDescent="0.2">
      <c r="A46" s="52"/>
      <c r="B46" s="131" t="s">
        <v>54</v>
      </c>
      <c r="C46" s="125">
        <v>440</v>
      </c>
      <c r="D46" s="24"/>
      <c r="E46" s="23"/>
      <c r="F46" s="23"/>
      <c r="G46" s="129" t="str">
        <f t="shared" si="2"/>
        <v/>
      </c>
      <c r="H46" s="44" t="e">
        <f>IF(#REF!=0,"",#REF!/#REF!-1)</f>
        <v>#REF!</v>
      </c>
      <c r="I46" s="44" t="e">
        <f>IF(#REF!=0,"",#REF!/#REF!-1)</f>
        <v>#REF!</v>
      </c>
      <c r="J46" s="44" t="e">
        <f>IF(#REF!=0,"",#REF!/#REF!-1)</f>
        <v>#REF!</v>
      </c>
      <c r="K46" s="45" t="e">
        <f>IF(#REF!=0,"",#REF!/#REF!-1)</f>
        <v>#REF!</v>
      </c>
      <c r="L46" s="679"/>
      <c r="M46" s="138"/>
      <c r="N46" s="138"/>
      <c r="O46" s="138"/>
      <c r="P46" s="138"/>
      <c r="Q46" s="683"/>
    </row>
    <row r="47" spans="1:17" s="40" customFormat="1" ht="12.75" x14ac:dyDescent="0.2">
      <c r="A47" s="52"/>
      <c r="B47" s="131" t="s">
        <v>55</v>
      </c>
      <c r="C47" s="125">
        <v>450</v>
      </c>
      <c r="D47" s="24"/>
      <c r="E47" s="23"/>
      <c r="F47" s="23"/>
      <c r="G47" s="129" t="str">
        <f t="shared" si="2"/>
        <v/>
      </c>
      <c r="H47" s="44" t="e">
        <f>IF(#REF!=0,"",#REF!/#REF!-1)</f>
        <v>#REF!</v>
      </c>
      <c r="I47" s="44" t="e">
        <f>IF(#REF!=0,"",#REF!/#REF!-1)</f>
        <v>#REF!</v>
      </c>
      <c r="J47" s="44" t="e">
        <f>IF(#REF!=0,"",#REF!/#REF!-1)</f>
        <v>#REF!</v>
      </c>
      <c r="K47" s="45" t="e">
        <f>IF(#REF!=0,"",#REF!/#REF!-1)</f>
        <v>#REF!</v>
      </c>
      <c r="L47" s="679"/>
      <c r="M47" s="680"/>
      <c r="N47" s="138"/>
      <c r="O47" s="138"/>
      <c r="P47" s="138"/>
      <c r="Q47" s="683"/>
    </row>
    <row r="48" spans="1:17" s="40" customFormat="1" ht="12.75" x14ac:dyDescent="0.2">
      <c r="A48" s="52"/>
      <c r="B48" s="131" t="s">
        <v>56</v>
      </c>
      <c r="C48" s="125">
        <v>460</v>
      </c>
      <c r="D48" s="24"/>
      <c r="E48" s="23"/>
      <c r="F48" s="23"/>
      <c r="G48" s="129" t="str">
        <f t="shared" si="2"/>
        <v/>
      </c>
      <c r="H48" s="44" t="e">
        <f>IF(#REF!=0,"",#REF!/#REF!-1)</f>
        <v>#REF!</v>
      </c>
      <c r="I48" s="44" t="e">
        <f>IF(#REF!=0,"",#REF!/#REF!-1)</f>
        <v>#REF!</v>
      </c>
      <c r="J48" s="44" t="e">
        <f>IF(#REF!=0,"",#REF!/#REF!-1)</f>
        <v>#REF!</v>
      </c>
      <c r="K48" s="45" t="e">
        <f>IF(#REF!=0,"",#REF!/#REF!-1)</f>
        <v>#REF!</v>
      </c>
      <c r="L48" s="679"/>
      <c r="M48" s="680"/>
      <c r="N48" s="138"/>
      <c r="O48" s="138"/>
      <c r="P48" s="138"/>
      <c r="Q48" s="683"/>
    </row>
    <row r="49" spans="1:17" s="40" customFormat="1" ht="12.75" x14ac:dyDescent="0.2">
      <c r="A49" s="52"/>
      <c r="B49" s="131" t="s">
        <v>57</v>
      </c>
      <c r="C49" s="125">
        <v>470</v>
      </c>
      <c r="D49" s="24"/>
      <c r="E49" s="23"/>
      <c r="F49" s="23"/>
      <c r="G49" s="129" t="str">
        <f t="shared" si="2"/>
        <v/>
      </c>
      <c r="H49" s="44" t="e">
        <f>IF(#REF!=0,"",#REF!/#REF!-1)</f>
        <v>#REF!</v>
      </c>
      <c r="I49" s="44" t="e">
        <f>IF(#REF!=0,"",#REF!/#REF!-1)</f>
        <v>#REF!</v>
      </c>
      <c r="J49" s="44" t="e">
        <f>IF(#REF!=0,"",#REF!/#REF!-1)</f>
        <v>#REF!</v>
      </c>
      <c r="K49" s="45" t="e">
        <f>IF(#REF!=0,"",#REF!/#REF!-1)</f>
        <v>#REF!</v>
      </c>
      <c r="L49" s="679"/>
      <c r="M49" s="138"/>
      <c r="N49" s="138"/>
      <c r="O49" s="138"/>
      <c r="P49" s="138"/>
      <c r="Q49" s="683"/>
    </row>
    <row r="50" spans="1:17" s="40" customFormat="1" ht="12.75" x14ac:dyDescent="0.2">
      <c r="A50" s="52"/>
      <c r="B50" s="131" t="s">
        <v>58</v>
      </c>
      <c r="C50" s="125">
        <v>480</v>
      </c>
      <c r="D50" s="24"/>
      <c r="E50" s="23"/>
      <c r="F50" s="23"/>
      <c r="G50" s="129" t="str">
        <f t="shared" si="2"/>
        <v/>
      </c>
      <c r="H50" s="44" t="e">
        <f>IF(#REF!=0,"",#REF!/#REF!-1)</f>
        <v>#REF!</v>
      </c>
      <c r="I50" s="44" t="e">
        <f>IF(#REF!=0,"",#REF!/#REF!-1)</f>
        <v>#REF!</v>
      </c>
      <c r="J50" s="44" t="e">
        <f>IF(#REF!=0,"",#REF!/#REF!-1)</f>
        <v>#REF!</v>
      </c>
      <c r="K50" s="45" t="e">
        <f>IF(#REF!=0,"",#REF!/#REF!-1)</f>
        <v>#REF!</v>
      </c>
      <c r="L50" s="679"/>
      <c r="M50" s="138"/>
      <c r="N50" s="138"/>
      <c r="O50" s="138"/>
      <c r="P50" s="138"/>
      <c r="Q50" s="683"/>
    </row>
    <row r="51" spans="1:17" s="46" customFormat="1" ht="12.75" x14ac:dyDescent="0.2">
      <c r="A51" s="52"/>
      <c r="B51" s="127" t="s">
        <v>59</v>
      </c>
      <c r="C51" s="128">
        <v>490</v>
      </c>
      <c r="D51" s="58">
        <f>SUM(D43:D50)</f>
        <v>0</v>
      </c>
      <c r="E51" s="58">
        <f>SUM(E43:E50)</f>
        <v>0</v>
      </c>
      <c r="F51" s="58">
        <f>SUM(F43:F50)</f>
        <v>0</v>
      </c>
      <c r="G51" s="129" t="str">
        <f t="shared" si="2"/>
        <v/>
      </c>
      <c r="H51" s="44" t="e">
        <f>IF(#REF!=0,"",#REF!/#REF!-1)</f>
        <v>#REF!</v>
      </c>
      <c r="I51" s="44" t="e">
        <f>IF(#REF!=0,"",#REF!/#REF!-1)</f>
        <v>#REF!</v>
      </c>
      <c r="J51" s="44" t="e">
        <f>IF(#REF!=0,"",#REF!/#REF!-1)</f>
        <v>#REF!</v>
      </c>
      <c r="K51" s="45" t="e">
        <f>IF(#REF!=0,"",#REF!/#REF!-1)</f>
        <v>#REF!</v>
      </c>
      <c r="L51" s="679"/>
      <c r="M51" s="138"/>
      <c r="N51" s="138"/>
      <c r="O51" s="138"/>
      <c r="P51" s="138"/>
      <c r="Q51" s="683"/>
    </row>
    <row r="52" spans="1:17" s="40" customFormat="1" ht="12.75" customHeight="1" x14ac:dyDescent="0.2">
      <c r="A52" s="52"/>
      <c r="B52" s="120" t="s">
        <v>60</v>
      </c>
      <c r="C52" s="125"/>
      <c r="D52" s="24"/>
      <c r="E52" s="24"/>
      <c r="F52" s="24"/>
      <c r="G52" s="129" t="str">
        <f t="shared" si="2"/>
        <v/>
      </c>
      <c r="H52" s="42" t="e">
        <f>IF(#REF!=0,"",#REF!/#REF!-1)</f>
        <v>#REF!</v>
      </c>
      <c r="I52" s="42" t="e">
        <f>IF(#REF!=0,"",#REF!/#REF!-1)</f>
        <v>#REF!</v>
      </c>
      <c r="J52" s="42" t="e">
        <f>IF(#REF!=0,"",#REF!/#REF!-1)</f>
        <v>#REF!</v>
      </c>
      <c r="K52" s="43" t="e">
        <f>IF(#REF!=0,"",#REF!/#REF!-1)</f>
        <v>#REF!</v>
      </c>
      <c r="L52" s="679"/>
      <c r="M52" s="680"/>
      <c r="N52" s="138"/>
      <c r="O52" s="138"/>
      <c r="P52" s="138"/>
      <c r="Q52" s="683"/>
    </row>
    <row r="53" spans="1:17" s="40" customFormat="1" ht="12.75" x14ac:dyDescent="0.2">
      <c r="A53" s="52"/>
      <c r="B53" s="131" t="s">
        <v>61</v>
      </c>
      <c r="C53" s="125">
        <v>510</v>
      </c>
      <c r="D53" s="24"/>
      <c r="E53" s="23"/>
      <c r="F53" s="23"/>
      <c r="G53" s="129" t="str">
        <f t="shared" si="2"/>
        <v/>
      </c>
      <c r="H53" s="44" t="e">
        <f>IF(#REF!=0,"",#REF!/#REF!-1)</f>
        <v>#REF!</v>
      </c>
      <c r="I53" s="44" t="e">
        <f>IF(#REF!=0,"",#REF!/#REF!-1)</f>
        <v>#REF!</v>
      </c>
      <c r="J53" s="44" t="e">
        <f>IF(#REF!=0,"",#REF!/#REF!-1)</f>
        <v>#REF!</v>
      </c>
      <c r="K53" s="45" t="e">
        <f>IF(#REF!=0,"",#REF!/#REF!-1)</f>
        <v>#REF!</v>
      </c>
      <c r="L53" s="679"/>
      <c r="M53" s="680"/>
      <c r="N53" s="138"/>
      <c r="O53" s="138"/>
      <c r="P53" s="138"/>
      <c r="Q53" s="683"/>
    </row>
    <row r="54" spans="1:17" s="40" customFormat="1" ht="12.75" x14ac:dyDescent="0.2">
      <c r="A54" s="52"/>
      <c r="B54" s="131" t="s">
        <v>62</v>
      </c>
      <c r="C54" s="125">
        <v>520</v>
      </c>
      <c r="D54" s="24"/>
      <c r="E54" s="23"/>
      <c r="F54" s="23"/>
      <c r="G54" s="129" t="str">
        <f t="shared" si="2"/>
        <v/>
      </c>
      <c r="H54" s="44" t="e">
        <f>IF(#REF!=0,"",#REF!/#REF!-1)</f>
        <v>#REF!</v>
      </c>
      <c r="I54" s="44" t="e">
        <f>IF(#REF!=0,"",#REF!/#REF!-1)</f>
        <v>#REF!</v>
      </c>
      <c r="J54" s="44" t="e">
        <f>IF(#REF!=0,"",#REF!/#REF!-1)</f>
        <v>#REF!</v>
      </c>
      <c r="K54" s="45" t="e">
        <f>IF(#REF!=0,"",#REF!/#REF!-1)</f>
        <v>#REF!</v>
      </c>
      <c r="L54" s="679"/>
      <c r="M54" s="680"/>
      <c r="N54" s="138"/>
      <c r="O54" s="138"/>
      <c r="P54" s="138"/>
      <c r="Q54" s="683"/>
    </row>
    <row r="55" spans="1:17" s="40" customFormat="1" ht="12.75" x14ac:dyDescent="0.2">
      <c r="A55" s="52"/>
      <c r="B55" s="131" t="s">
        <v>63</v>
      </c>
      <c r="C55" s="125">
        <v>530</v>
      </c>
      <c r="D55" s="24"/>
      <c r="E55" s="23"/>
      <c r="F55" s="23"/>
      <c r="G55" s="129" t="str">
        <f t="shared" si="2"/>
        <v/>
      </c>
      <c r="H55" s="44" t="e">
        <f>IF(#REF!=0,"",#REF!/#REF!-1)</f>
        <v>#REF!</v>
      </c>
      <c r="I55" s="44" t="e">
        <f>IF(#REF!=0,"",#REF!/#REF!-1)</f>
        <v>#REF!</v>
      </c>
      <c r="J55" s="44" t="e">
        <f>IF(#REF!=0,"",#REF!/#REF!-1)</f>
        <v>#REF!</v>
      </c>
      <c r="K55" s="45" t="e">
        <f>IF(#REF!=0,"",#REF!/#REF!-1)</f>
        <v>#REF!</v>
      </c>
      <c r="L55" s="679"/>
      <c r="M55" s="680"/>
      <c r="N55" s="138"/>
      <c r="O55" s="138"/>
      <c r="P55" s="138"/>
      <c r="Q55" s="683"/>
    </row>
    <row r="56" spans="1:17" s="40" customFormat="1" ht="12.75" x14ac:dyDescent="0.2">
      <c r="A56" s="52"/>
      <c r="B56" s="131" t="s">
        <v>64</v>
      </c>
      <c r="C56" s="125">
        <v>540</v>
      </c>
      <c r="D56" s="24"/>
      <c r="E56" s="23"/>
      <c r="F56" s="23"/>
      <c r="G56" s="129" t="str">
        <f t="shared" si="2"/>
        <v/>
      </c>
      <c r="H56" s="44" t="e">
        <f>IF(#REF!=0,"",#REF!/#REF!-1)</f>
        <v>#REF!</v>
      </c>
      <c r="I56" s="44" t="e">
        <f>IF(#REF!=0,"",#REF!/#REF!-1)</f>
        <v>#REF!</v>
      </c>
      <c r="J56" s="44" t="e">
        <f>IF(#REF!=0,"",#REF!/#REF!-1)</f>
        <v>#REF!</v>
      </c>
      <c r="K56" s="45" t="e">
        <f>IF(#REF!=0,"",#REF!/#REF!-1)</f>
        <v>#REF!</v>
      </c>
      <c r="L56" s="679"/>
      <c r="M56" s="138"/>
      <c r="N56" s="138"/>
      <c r="O56" s="138"/>
      <c r="P56" s="138"/>
      <c r="Q56" s="683"/>
    </row>
    <row r="57" spans="1:17" s="40" customFormat="1" ht="12.75" x14ac:dyDescent="0.2">
      <c r="A57" s="52"/>
      <c r="B57" s="131" t="s">
        <v>65</v>
      </c>
      <c r="C57" s="125">
        <v>550</v>
      </c>
      <c r="D57" s="24"/>
      <c r="E57" s="23"/>
      <c r="F57" s="23"/>
      <c r="G57" s="129" t="str">
        <f t="shared" si="2"/>
        <v/>
      </c>
      <c r="H57" s="44" t="e">
        <f>IF(#REF!=0,"",#REF!/#REF!-1)</f>
        <v>#REF!</v>
      </c>
      <c r="I57" s="44" t="e">
        <f>IF(#REF!=0,"",#REF!/#REF!-1)</f>
        <v>#REF!</v>
      </c>
      <c r="J57" s="44" t="e">
        <f>IF(#REF!=0,"",#REF!/#REF!-1)</f>
        <v>#REF!</v>
      </c>
      <c r="K57" s="45" t="e">
        <f>IF(#REF!=0,"",#REF!/#REF!-1)</f>
        <v>#REF!</v>
      </c>
      <c r="L57" s="679"/>
      <c r="M57" s="680"/>
      <c r="N57" s="138"/>
      <c r="O57" s="138"/>
      <c r="P57" s="138"/>
      <c r="Q57" s="683"/>
    </row>
    <row r="58" spans="1:17" s="40" customFormat="1" ht="12.75" x14ac:dyDescent="0.2">
      <c r="A58" s="52"/>
      <c r="B58" s="131" t="s">
        <v>66</v>
      </c>
      <c r="C58" s="125">
        <v>560</v>
      </c>
      <c r="D58" s="24"/>
      <c r="E58" s="23"/>
      <c r="F58" s="23"/>
      <c r="G58" s="129" t="str">
        <f t="shared" si="2"/>
        <v/>
      </c>
      <c r="H58" s="44" t="e">
        <f>IF(#REF!=0,"",#REF!/#REF!-1)</f>
        <v>#REF!</v>
      </c>
      <c r="I58" s="44" t="e">
        <f>IF(#REF!=0,"",#REF!/#REF!-1)</f>
        <v>#REF!</v>
      </c>
      <c r="J58" s="44" t="e">
        <f>IF(#REF!=0,"",#REF!/#REF!-1)</f>
        <v>#REF!</v>
      </c>
      <c r="K58" s="45" t="e">
        <f>IF(#REF!=0,"",#REF!/#REF!-1)</f>
        <v>#REF!</v>
      </c>
      <c r="L58" s="679"/>
      <c r="M58" s="680"/>
      <c r="N58" s="138"/>
      <c r="O58" s="138"/>
      <c r="P58" s="138"/>
      <c r="Q58" s="683"/>
    </row>
    <row r="59" spans="1:17" s="60" customFormat="1" ht="12.75" x14ac:dyDescent="0.2">
      <c r="A59" s="59"/>
      <c r="B59" s="127" t="s">
        <v>67</v>
      </c>
      <c r="C59" s="128">
        <v>590</v>
      </c>
      <c r="D59" s="58">
        <f>SUM(D53:D58)</f>
        <v>0</v>
      </c>
      <c r="E59" s="58">
        <f>SUM(E53:E58)</f>
        <v>0</v>
      </c>
      <c r="F59" s="58">
        <f>SUM(F53:F58)</f>
        <v>0</v>
      </c>
      <c r="G59" s="129" t="str">
        <f t="shared" si="2"/>
        <v/>
      </c>
      <c r="H59" s="44" t="e">
        <f>IF(#REF!=0,"",#REF!/#REF!-1)</f>
        <v>#REF!</v>
      </c>
      <c r="I59" s="44" t="e">
        <f>IF(#REF!=0,"",#REF!/#REF!-1)</f>
        <v>#REF!</v>
      </c>
      <c r="J59" s="44" t="e">
        <f>IF(#REF!=0,"",#REF!/#REF!-1)</f>
        <v>#REF!</v>
      </c>
      <c r="K59" s="45" t="e">
        <f>IF(#REF!=0,"",#REF!/#REF!-1)</f>
        <v>#REF!</v>
      </c>
      <c r="L59" s="679"/>
      <c r="M59" s="680"/>
      <c r="N59" s="138"/>
      <c r="O59" s="138"/>
      <c r="P59" s="138"/>
      <c r="Q59" s="683"/>
    </row>
    <row r="60" spans="1:17" s="40" customFormat="1" ht="14.25" customHeight="1" x14ac:dyDescent="0.2">
      <c r="A60" s="52"/>
      <c r="B60" s="120" t="s">
        <v>68</v>
      </c>
      <c r="C60" s="125"/>
      <c r="D60" s="24"/>
      <c r="E60" s="24"/>
      <c r="F60" s="24"/>
      <c r="G60" s="129" t="str">
        <f t="shared" si="2"/>
        <v/>
      </c>
      <c r="H60" s="42" t="e">
        <f>IF(#REF!=0,"",#REF!/#REF!-1)</f>
        <v>#REF!</v>
      </c>
      <c r="I60" s="42" t="e">
        <f>IF(#REF!=0,"",#REF!/#REF!-1)</f>
        <v>#REF!</v>
      </c>
      <c r="J60" s="42" t="e">
        <f>IF(#REF!=0,"",#REF!/#REF!-1)</f>
        <v>#REF!</v>
      </c>
      <c r="K60" s="43" t="e">
        <f>IF(#REF!=0,"",#REF!/#REF!-1)</f>
        <v>#REF!</v>
      </c>
      <c r="L60" s="679"/>
      <c r="M60" s="680"/>
      <c r="N60" s="138"/>
      <c r="O60" s="138"/>
      <c r="P60" s="138"/>
      <c r="Q60" s="683"/>
    </row>
    <row r="61" spans="1:17" s="40" customFormat="1" ht="12.75" x14ac:dyDescent="0.2">
      <c r="A61" s="52"/>
      <c r="B61" s="131" t="s">
        <v>69</v>
      </c>
      <c r="C61" s="125">
        <v>610</v>
      </c>
      <c r="D61" s="24"/>
      <c r="E61" s="23"/>
      <c r="F61" s="23"/>
      <c r="G61" s="129" t="str">
        <f t="shared" si="2"/>
        <v/>
      </c>
      <c r="H61" s="44" t="e">
        <f>IF(#REF!=0,"",#REF!/#REF!-1)</f>
        <v>#REF!</v>
      </c>
      <c r="I61" s="44" t="e">
        <f>IF(#REF!=0,"",#REF!/#REF!-1)</f>
        <v>#REF!</v>
      </c>
      <c r="J61" s="44" t="e">
        <f>IF(#REF!=0,"",#REF!/#REF!-1)</f>
        <v>#REF!</v>
      </c>
      <c r="K61" s="45" t="e">
        <f>IF(#REF!=0,"",#REF!/#REF!-1)</f>
        <v>#REF!</v>
      </c>
      <c r="L61" s="679"/>
      <c r="M61" s="138"/>
      <c r="N61" s="138"/>
      <c r="O61" s="138"/>
      <c r="P61" s="138"/>
      <c r="Q61" s="683"/>
    </row>
    <row r="62" spans="1:17" s="40" customFormat="1" ht="12.75" x14ac:dyDescent="0.2">
      <c r="A62" s="52"/>
      <c r="B62" s="131" t="s">
        <v>70</v>
      </c>
      <c r="C62" s="125">
        <v>620</v>
      </c>
      <c r="D62" s="24"/>
      <c r="E62" s="23"/>
      <c r="F62" s="23"/>
      <c r="G62" s="129" t="str">
        <f t="shared" si="2"/>
        <v/>
      </c>
      <c r="H62" s="44" t="e">
        <f>IF(#REF!=0,"",#REF!/#REF!-1)</f>
        <v>#REF!</v>
      </c>
      <c r="I62" s="44" t="e">
        <f>IF(#REF!=0,"",#REF!/#REF!-1)</f>
        <v>#REF!</v>
      </c>
      <c r="J62" s="44" t="e">
        <f>IF(#REF!=0,"",#REF!/#REF!-1)</f>
        <v>#REF!</v>
      </c>
      <c r="K62" s="45" t="e">
        <f>IF(#REF!=0,"",#REF!/#REF!-1)</f>
        <v>#REF!</v>
      </c>
      <c r="L62" s="679"/>
      <c r="M62" s="680"/>
      <c r="N62" s="138"/>
      <c r="O62" s="138"/>
      <c r="P62" s="138"/>
      <c r="Q62" s="683"/>
    </row>
    <row r="63" spans="1:17" s="61" customFormat="1" ht="12.75" x14ac:dyDescent="0.2">
      <c r="A63" s="52"/>
      <c r="B63" s="131" t="s">
        <v>71</v>
      </c>
      <c r="C63" s="128">
        <v>630</v>
      </c>
      <c r="D63" s="222">
        <f>SUM(D64:D71)</f>
        <v>0</v>
      </c>
      <c r="E63" s="222">
        <f>SUM(E64:E71)</f>
        <v>0</v>
      </c>
      <c r="F63" s="222">
        <f t="shared" ref="F63" si="3">SUM(F64:F71)</f>
        <v>0</v>
      </c>
      <c r="G63" s="129" t="str">
        <f t="shared" si="2"/>
        <v/>
      </c>
      <c r="H63" s="44" t="e">
        <f>IF(#REF!=0,"",#REF!/#REF!-1)</f>
        <v>#REF!</v>
      </c>
      <c r="I63" s="44" t="e">
        <f>IF(#REF!=0,"",#REF!/#REF!-1)</f>
        <v>#REF!</v>
      </c>
      <c r="J63" s="44" t="e">
        <f>IF(#REF!=0,"",#REF!/#REF!-1)</f>
        <v>#REF!</v>
      </c>
      <c r="K63" s="45" t="e">
        <f>IF(#REF!=0,"",#REF!/#REF!-1)</f>
        <v>#REF!</v>
      </c>
      <c r="L63" s="679"/>
      <c r="M63" s="680"/>
      <c r="N63" s="138"/>
      <c r="O63" s="138"/>
      <c r="P63" s="138"/>
      <c r="Q63" s="683"/>
    </row>
    <row r="64" spans="1:17" s="40" customFormat="1" ht="12.75" x14ac:dyDescent="0.2">
      <c r="A64" s="52"/>
      <c r="B64" s="131" t="s">
        <v>113</v>
      </c>
      <c r="C64" s="125">
        <v>631</v>
      </c>
      <c r="D64" s="24"/>
      <c r="E64" s="23"/>
      <c r="F64" s="23"/>
      <c r="G64" s="129" t="str">
        <f t="shared" si="2"/>
        <v/>
      </c>
      <c r="H64" s="44" t="e">
        <f>IF(#REF!=0,"",#REF!/#REF!-1)</f>
        <v>#REF!</v>
      </c>
      <c r="I64" s="44" t="e">
        <f>IF(#REF!=0,"",#REF!/#REF!-1)</f>
        <v>#REF!</v>
      </c>
      <c r="J64" s="44" t="e">
        <f>IF(#REF!=0,"",#REF!/#REF!-1)</f>
        <v>#REF!</v>
      </c>
      <c r="K64" s="45" t="e">
        <f>IF(#REF!=0,"",#REF!/#REF!-1)</f>
        <v>#REF!</v>
      </c>
      <c r="L64" s="679"/>
      <c r="M64" s="138"/>
      <c r="N64" s="138"/>
      <c r="O64" s="138"/>
      <c r="P64" s="138"/>
      <c r="Q64" s="683"/>
    </row>
    <row r="65" spans="1:17" s="40" customFormat="1" ht="12.75" x14ac:dyDescent="0.2">
      <c r="A65" s="52"/>
      <c r="B65" s="131" t="s">
        <v>72</v>
      </c>
      <c r="C65" s="125">
        <v>632</v>
      </c>
      <c r="D65" s="24"/>
      <c r="E65" s="23"/>
      <c r="F65" s="23"/>
      <c r="G65" s="129" t="str">
        <f t="shared" si="2"/>
        <v/>
      </c>
      <c r="H65" s="44" t="e">
        <f>IF(#REF!=0,"",#REF!/#REF!-1)</f>
        <v>#REF!</v>
      </c>
      <c r="I65" s="44" t="e">
        <f>IF(#REF!=0,"",#REF!/#REF!-1)</f>
        <v>#REF!</v>
      </c>
      <c r="J65" s="44" t="e">
        <f>IF(#REF!=0,"",#REF!/#REF!-1)</f>
        <v>#REF!</v>
      </c>
      <c r="K65" s="45" t="e">
        <f>IF(#REF!=0,"",#REF!/#REF!-1)</f>
        <v>#REF!</v>
      </c>
      <c r="L65" s="679"/>
      <c r="M65" s="138"/>
      <c r="N65" s="138"/>
      <c r="O65" s="138"/>
      <c r="P65" s="138"/>
      <c r="Q65" s="683"/>
    </row>
    <row r="66" spans="1:17" s="40" customFormat="1" ht="12.75" x14ac:dyDescent="0.2">
      <c r="A66" s="52"/>
      <c r="B66" s="131" t="s">
        <v>73</v>
      </c>
      <c r="C66" s="125">
        <v>633</v>
      </c>
      <c r="D66" s="24"/>
      <c r="E66" s="23"/>
      <c r="F66" s="23"/>
      <c r="G66" s="129" t="str">
        <f t="shared" si="2"/>
        <v/>
      </c>
      <c r="H66" s="44" t="e">
        <f>IF(#REF!=0,"",#REF!/#REF!-1)</f>
        <v>#REF!</v>
      </c>
      <c r="I66" s="44" t="e">
        <f>IF(#REF!=0,"",#REF!/#REF!-1)</f>
        <v>#REF!</v>
      </c>
      <c r="J66" s="44" t="e">
        <f>IF(#REF!=0,"",#REF!/#REF!-1)</f>
        <v>#REF!</v>
      </c>
      <c r="K66" s="45" t="e">
        <f>IF(#REF!=0,"",#REF!/#REF!-1)</f>
        <v>#REF!</v>
      </c>
      <c r="L66" s="679"/>
      <c r="M66" s="138"/>
      <c r="N66" s="138"/>
      <c r="O66" s="138"/>
      <c r="P66" s="138"/>
      <c r="Q66" s="683"/>
    </row>
    <row r="67" spans="1:17" s="40" customFormat="1" ht="12.75" x14ac:dyDescent="0.2">
      <c r="A67" s="52"/>
      <c r="B67" s="131" t="s">
        <v>74</v>
      </c>
      <c r="C67" s="125">
        <v>634</v>
      </c>
      <c r="D67" s="24"/>
      <c r="E67" s="23"/>
      <c r="F67" s="23"/>
      <c r="G67" s="129" t="str">
        <f t="shared" si="2"/>
        <v/>
      </c>
      <c r="H67" s="44" t="e">
        <f>IF(#REF!=0,"",#REF!/#REF!-1)</f>
        <v>#REF!</v>
      </c>
      <c r="I67" s="44" t="e">
        <f>IF(#REF!=0,"",#REF!/#REF!-1)</f>
        <v>#REF!</v>
      </c>
      <c r="J67" s="44" t="e">
        <f>IF(#REF!=0,"",#REF!/#REF!-1)</f>
        <v>#REF!</v>
      </c>
      <c r="K67" s="45" t="e">
        <f>IF(#REF!=0,"",#REF!/#REF!-1)</f>
        <v>#REF!</v>
      </c>
      <c r="L67" s="679"/>
      <c r="M67" s="680"/>
      <c r="N67" s="138"/>
      <c r="O67" s="138"/>
      <c r="P67" s="138"/>
      <c r="Q67" s="683"/>
    </row>
    <row r="68" spans="1:17" s="40" customFormat="1" ht="12.75" x14ac:dyDescent="0.2">
      <c r="A68" s="52"/>
      <c r="B68" s="131" t="s">
        <v>75</v>
      </c>
      <c r="C68" s="125">
        <v>635</v>
      </c>
      <c r="D68" s="24"/>
      <c r="E68" s="23"/>
      <c r="F68" s="23"/>
      <c r="G68" s="129" t="str">
        <f t="shared" si="2"/>
        <v/>
      </c>
      <c r="H68" s="44" t="e">
        <f>IF(#REF!=0,"",#REF!/#REF!-1)</f>
        <v>#REF!</v>
      </c>
      <c r="I68" s="44" t="e">
        <f>IF(#REF!=0,"",#REF!/#REF!-1)</f>
        <v>#REF!</v>
      </c>
      <c r="J68" s="44" t="e">
        <f>IF(#REF!=0,"",#REF!/#REF!-1)</f>
        <v>#REF!</v>
      </c>
      <c r="K68" s="45" t="e">
        <f>IF(#REF!=0,"",#REF!/#REF!-1)</f>
        <v>#REF!</v>
      </c>
      <c r="L68" s="679"/>
      <c r="M68" s="680"/>
      <c r="N68" s="138"/>
      <c r="O68" s="138"/>
      <c r="P68" s="138"/>
      <c r="Q68" s="683"/>
    </row>
    <row r="69" spans="1:17" s="40" customFormat="1" ht="12.75" x14ac:dyDescent="0.2">
      <c r="A69" s="52"/>
      <c r="B69" s="131" t="s">
        <v>76</v>
      </c>
      <c r="C69" s="125">
        <v>636</v>
      </c>
      <c r="D69" s="24"/>
      <c r="E69" s="23"/>
      <c r="F69" s="23"/>
      <c r="G69" s="129" t="str">
        <f t="shared" si="2"/>
        <v/>
      </c>
      <c r="H69" s="44" t="e">
        <f>IF(#REF!=0,"",#REF!/#REF!-1)</f>
        <v>#REF!</v>
      </c>
      <c r="I69" s="44" t="e">
        <f>IF(#REF!=0,"",#REF!/#REF!-1)</f>
        <v>#REF!</v>
      </c>
      <c r="J69" s="44" t="e">
        <f>IF(#REF!=0,"",#REF!/#REF!-1)</f>
        <v>#REF!</v>
      </c>
      <c r="K69" s="45" t="e">
        <f>IF(#REF!=0,"",#REF!/#REF!-1)</f>
        <v>#REF!</v>
      </c>
      <c r="L69" s="679"/>
      <c r="M69" s="138"/>
      <c r="N69" s="138"/>
      <c r="O69" s="138"/>
      <c r="P69" s="138"/>
      <c r="Q69" s="683"/>
    </row>
    <row r="70" spans="1:17" s="40" customFormat="1" ht="36" customHeight="1" x14ac:dyDescent="0.2">
      <c r="A70" s="52"/>
      <c r="B70" s="131" t="s">
        <v>77</v>
      </c>
      <c r="C70" s="125">
        <v>637</v>
      </c>
      <c r="D70" s="24"/>
      <c r="E70" s="23"/>
      <c r="F70" s="23"/>
      <c r="G70" s="129" t="str">
        <f t="shared" si="2"/>
        <v/>
      </c>
      <c r="H70" s="44" t="e">
        <f>IF(#REF!=0,"",#REF!/#REF!-1)</f>
        <v>#REF!</v>
      </c>
      <c r="I70" s="44" t="e">
        <f>IF(#REF!=0,"",#REF!/#REF!-1)</f>
        <v>#REF!</v>
      </c>
      <c r="J70" s="44" t="e">
        <f>IF(#REF!=0,"",#REF!/#REF!-1)</f>
        <v>#REF!</v>
      </c>
      <c r="K70" s="45" t="e">
        <f>IF(#REF!=0,"",#REF!/#REF!-1)</f>
        <v>#REF!</v>
      </c>
      <c r="L70" s="141"/>
      <c r="M70" s="138"/>
      <c r="N70" s="138"/>
      <c r="O70" s="138"/>
      <c r="P70" s="138"/>
      <c r="Q70" s="683"/>
    </row>
    <row r="71" spans="1:17" s="40" customFormat="1" ht="30" customHeight="1" x14ac:dyDescent="0.2">
      <c r="A71" s="52"/>
      <c r="B71" s="131" t="s">
        <v>78</v>
      </c>
      <c r="C71" s="125">
        <v>638</v>
      </c>
      <c r="D71" s="24"/>
      <c r="E71" s="23"/>
      <c r="F71" s="23"/>
      <c r="G71" s="129" t="str">
        <f t="shared" si="2"/>
        <v/>
      </c>
      <c r="H71" s="44" t="e">
        <f>IF(#REF!=0,"",#REF!/#REF!-1)</f>
        <v>#REF!</v>
      </c>
      <c r="I71" s="44" t="e">
        <f>IF(#REF!=0,"",#REF!/#REF!-1)</f>
        <v>#REF!</v>
      </c>
      <c r="J71" s="44" t="e">
        <f>IF(#REF!=0,"",#REF!/#REF!-1)</f>
        <v>#REF!</v>
      </c>
      <c r="K71" s="45" t="e">
        <f>IF(#REF!=0,"",#REF!/#REF!-1)</f>
        <v>#REF!</v>
      </c>
      <c r="L71" s="141"/>
      <c r="M71" s="138"/>
      <c r="N71" s="138"/>
      <c r="O71" s="138"/>
      <c r="P71" s="138"/>
      <c r="Q71" s="683"/>
    </row>
    <row r="72" spans="1:17" s="40" customFormat="1" ht="12.75" x14ac:dyDescent="0.2">
      <c r="A72" s="52"/>
      <c r="B72" s="131" t="s">
        <v>79</v>
      </c>
      <c r="C72" s="125">
        <v>640</v>
      </c>
      <c r="D72" s="24"/>
      <c r="E72" s="23"/>
      <c r="F72" s="23"/>
      <c r="G72" s="129" t="str">
        <f t="shared" si="2"/>
        <v/>
      </c>
      <c r="H72" s="44" t="e">
        <f>IF(#REF!=0,"",#REF!/#REF!-1)</f>
        <v>#REF!</v>
      </c>
      <c r="I72" s="44" t="e">
        <f>IF(#REF!=0,"",#REF!/#REF!-1)</f>
        <v>#REF!</v>
      </c>
      <c r="J72" s="44" t="e">
        <f>IF(#REF!=0,"",#REF!/#REF!-1)</f>
        <v>#REF!</v>
      </c>
      <c r="K72" s="45" t="e">
        <f>IF(#REF!=0,"",#REF!/#REF!-1)</f>
        <v>#REF!</v>
      </c>
      <c r="L72" s="679"/>
      <c r="M72" s="138"/>
      <c r="N72" s="138"/>
      <c r="O72" s="138"/>
      <c r="P72" s="138"/>
      <c r="Q72" s="683"/>
    </row>
    <row r="73" spans="1:17" s="40" customFormat="1" ht="12.75" x14ac:dyDescent="0.2">
      <c r="A73" s="52"/>
      <c r="B73" s="131" t="s">
        <v>64</v>
      </c>
      <c r="C73" s="125">
        <v>650</v>
      </c>
      <c r="D73" s="24"/>
      <c r="E73" s="23"/>
      <c r="F73" s="23"/>
      <c r="G73" s="129" t="str">
        <f t="shared" si="2"/>
        <v/>
      </c>
      <c r="H73" s="44" t="e">
        <f>IF(#REF!=0,"",#REF!/#REF!-1)</f>
        <v>#REF!</v>
      </c>
      <c r="I73" s="44" t="e">
        <f>IF(#REF!=0,"",#REF!/#REF!-1)</f>
        <v>#REF!</v>
      </c>
      <c r="J73" s="44" t="e">
        <f>IF(#REF!=0,"",#REF!/#REF!-1)</f>
        <v>#REF!</v>
      </c>
      <c r="K73" s="45" t="e">
        <f>IF(#REF!=0,"",#REF!/#REF!-1)</f>
        <v>#REF!</v>
      </c>
      <c r="L73" s="679"/>
      <c r="M73" s="680"/>
      <c r="N73" s="138"/>
      <c r="O73" s="138"/>
      <c r="P73" s="138"/>
      <c r="Q73" s="683"/>
    </row>
    <row r="74" spans="1:17" s="40" customFormat="1" ht="12.75" x14ac:dyDescent="0.2">
      <c r="A74" s="52"/>
      <c r="B74" s="131" t="s">
        <v>80</v>
      </c>
      <c r="C74" s="125">
        <v>660</v>
      </c>
      <c r="D74" s="24"/>
      <c r="E74" s="23"/>
      <c r="F74" s="23"/>
      <c r="G74" s="129" t="str">
        <f t="shared" si="2"/>
        <v/>
      </c>
      <c r="H74" s="44" t="e">
        <f>IF(#REF!=0,"",#REF!/#REF!-1)</f>
        <v>#REF!</v>
      </c>
      <c r="I74" s="44" t="e">
        <f>IF(#REF!=0,"",#REF!/#REF!-1)</f>
        <v>#REF!</v>
      </c>
      <c r="J74" s="44" t="e">
        <f>IF(#REF!=0,"",#REF!/#REF!-1)</f>
        <v>#REF!</v>
      </c>
      <c r="K74" s="45" t="e">
        <f>IF(#REF!=0,"",#REF!/#REF!-1)</f>
        <v>#REF!</v>
      </c>
      <c r="L74" s="679"/>
      <c r="M74" s="680"/>
      <c r="N74" s="138"/>
      <c r="O74" s="138"/>
      <c r="P74" s="138"/>
      <c r="Q74" s="683"/>
    </row>
    <row r="75" spans="1:17" s="40" customFormat="1" ht="12.75" x14ac:dyDescent="0.2">
      <c r="A75" s="52"/>
      <c r="B75" s="131" t="s">
        <v>81</v>
      </c>
      <c r="C75" s="125">
        <v>670</v>
      </c>
      <c r="D75" s="24"/>
      <c r="E75" s="23"/>
      <c r="F75" s="23"/>
      <c r="G75" s="129" t="str">
        <f t="shared" si="2"/>
        <v/>
      </c>
      <c r="H75" s="44" t="e">
        <f>IF(#REF!=0,"",#REF!/#REF!-1)</f>
        <v>#REF!</v>
      </c>
      <c r="I75" s="44" t="e">
        <f>IF(#REF!=0,"",#REF!/#REF!-1)</f>
        <v>#REF!</v>
      </c>
      <c r="J75" s="44" t="e">
        <f>IF(#REF!=0,"",#REF!/#REF!-1)</f>
        <v>#REF!</v>
      </c>
      <c r="K75" s="45" t="e">
        <f>IF(#REF!=0,"",#REF!/#REF!-1)</f>
        <v>#REF!</v>
      </c>
      <c r="L75" s="679"/>
      <c r="M75" s="138"/>
      <c r="N75" s="138"/>
      <c r="O75" s="138"/>
      <c r="P75" s="138"/>
      <c r="Q75" s="683"/>
    </row>
    <row r="76" spans="1:17" s="46" customFormat="1" ht="33" customHeight="1" x14ac:dyDescent="0.2">
      <c r="A76" s="52"/>
      <c r="B76" s="127" t="s">
        <v>82</v>
      </c>
      <c r="C76" s="128">
        <v>690</v>
      </c>
      <c r="D76" s="58">
        <f>D61+D62+D63+D72+D73+D74+D75</f>
        <v>0</v>
      </c>
      <c r="E76" s="58">
        <f>E61+E62+E63+E72+E73+E74+E75</f>
        <v>0</v>
      </c>
      <c r="F76" s="58">
        <f>F61+F62+F63+F72+F73+F74+F75</f>
        <v>0</v>
      </c>
      <c r="G76" s="129" t="str">
        <f t="shared" si="2"/>
        <v/>
      </c>
      <c r="H76" s="44" t="e">
        <f>IF(#REF!=0,"",#REF!/#REF!-1)</f>
        <v>#REF!</v>
      </c>
      <c r="I76" s="44" t="e">
        <f>IF(#REF!=0,"",#REF!/#REF!-1)</f>
        <v>#REF!</v>
      </c>
      <c r="J76" s="44" t="e">
        <f>IF(#REF!=0,"",#REF!/#REF!-1)</f>
        <v>#REF!</v>
      </c>
      <c r="K76" s="45" t="e">
        <f>IF(#REF!=0,"",#REF!/#REF!-1)</f>
        <v>#REF!</v>
      </c>
      <c r="L76" s="141"/>
      <c r="M76" s="138"/>
      <c r="N76" s="138"/>
      <c r="O76" s="138"/>
      <c r="P76" s="138"/>
      <c r="Q76" s="683"/>
    </row>
    <row r="77" spans="1:17" s="46" customFormat="1" ht="12.75" x14ac:dyDescent="0.2">
      <c r="A77" s="52"/>
      <c r="B77" s="3" t="s">
        <v>48</v>
      </c>
      <c r="C77" s="4">
        <v>700</v>
      </c>
      <c r="D77" s="62">
        <f>D51+D76+D59</f>
        <v>0</v>
      </c>
      <c r="E77" s="62">
        <f>E51+E76+E59</f>
        <v>0</v>
      </c>
      <c r="F77" s="62">
        <f>F51+F76+F59</f>
        <v>0</v>
      </c>
      <c r="G77" s="50" t="str">
        <f>IF(D77=0,"",E77/D77-1)</f>
        <v/>
      </c>
      <c r="H77" s="63" t="e">
        <f>IF(#REF!=0,"",#REF!/#REF!-1)</f>
        <v>#REF!</v>
      </c>
      <c r="I77" s="63" t="e">
        <f>IF(#REF!=0,"",#REF!/#REF!-1)</f>
        <v>#REF!</v>
      </c>
      <c r="J77" s="63" t="e">
        <f>IF(#REF!=0,"",#REF!/#REF!-1)</f>
        <v>#REF!</v>
      </c>
      <c r="K77" s="63" t="e">
        <f>IF(#REF!=0,"",#REF!/#REF!-1)</f>
        <v>#REF!</v>
      </c>
      <c r="L77" s="64"/>
      <c r="M77"/>
      <c r="N77"/>
      <c r="O77"/>
      <c r="P77"/>
      <c r="Q77"/>
    </row>
    <row r="78" spans="1:17" s="40" customFormat="1" ht="24" x14ac:dyDescent="0.2">
      <c r="A78" s="52"/>
      <c r="B78" s="277" t="s">
        <v>83</v>
      </c>
      <c r="C78" s="13"/>
      <c r="D78" s="5">
        <f t="shared" ref="D78" si="4">D7</f>
        <v>45657</v>
      </c>
      <c r="E78" s="5">
        <f t="shared" ref="E78:K78" si="5">E7</f>
        <v>46022</v>
      </c>
      <c r="F78" s="5">
        <f>F7</f>
        <v>0</v>
      </c>
      <c r="G78" s="55"/>
      <c r="H78" s="55" t="str">
        <f t="shared" si="5"/>
        <v>Изменение 01.04.15(+-%)</v>
      </c>
      <c r="I78" s="55" t="str">
        <f t="shared" si="5"/>
        <v>Изменение 01.07.15(+-%)</v>
      </c>
      <c r="J78" s="55" t="str">
        <f t="shared" si="5"/>
        <v>Изменение 01.10.15(+-%)</v>
      </c>
      <c r="K78" s="55" t="str">
        <f t="shared" si="5"/>
        <v>Изменение 01.01.16 (+-%)</v>
      </c>
      <c r="L78" s="66"/>
    </row>
    <row r="79" spans="1:17" s="61" customFormat="1" ht="16.5" customHeight="1" x14ac:dyDescent="0.2">
      <c r="A79" s="52"/>
      <c r="B79" s="6" t="s">
        <v>84</v>
      </c>
      <c r="C79" s="7" t="s">
        <v>3</v>
      </c>
      <c r="D79" s="27"/>
      <c r="E79" s="25"/>
      <c r="F79" s="25"/>
      <c r="G79" s="129"/>
      <c r="H79" s="44" t="e">
        <f>IF(#REF!=0,"",#REF!/#REF!-1)</f>
        <v>#REF!</v>
      </c>
      <c r="I79" s="44" t="e">
        <f>IF(#REF!=0,"",#REF!/#REF!-1)</f>
        <v>#REF!</v>
      </c>
      <c r="J79" s="44" t="e">
        <f>IF(#REF!=0,"",#REF!/#REF!-1)</f>
        <v>#REF!</v>
      </c>
      <c r="K79" s="44" t="e">
        <f>IF(#REF!=0,"",#REF!/#REF!-1)</f>
        <v>#REF!</v>
      </c>
      <c r="L79" s="67"/>
    </row>
    <row r="80" spans="1:17" s="69" customFormat="1" ht="12.75" x14ac:dyDescent="0.2">
      <c r="A80" s="52"/>
      <c r="B80" s="1" t="s">
        <v>85</v>
      </c>
      <c r="C80" s="8" t="s">
        <v>4</v>
      </c>
      <c r="D80" s="68"/>
      <c r="E80" s="26"/>
      <c r="F80" s="26"/>
      <c r="G80" s="129"/>
      <c r="H80" s="44" t="e">
        <f>IF(#REF!=0,"",#REF!/#REF!-1)</f>
        <v>#REF!</v>
      </c>
      <c r="I80" s="44" t="e">
        <f>IF(#REF!=0,"",#REF!/#REF!-1)</f>
        <v>#REF!</v>
      </c>
      <c r="J80" s="44" t="e">
        <f>IF(#REF!=0,"",#REF!/#REF!-1)</f>
        <v>#REF!</v>
      </c>
      <c r="K80" s="44" t="e">
        <f>IF(#REF!=0,"",#REF!/#REF!-1)</f>
        <v>#REF!</v>
      </c>
      <c r="L80" s="67"/>
    </row>
    <row r="81" spans="1:12" s="61" customFormat="1" ht="12.75" x14ac:dyDescent="0.2">
      <c r="A81" s="52"/>
      <c r="B81" s="1" t="s">
        <v>86</v>
      </c>
      <c r="C81" s="8" t="s">
        <v>18</v>
      </c>
      <c r="D81" s="275">
        <f>D79-D80</f>
        <v>0</v>
      </c>
      <c r="E81" s="275">
        <f>E79-E80</f>
        <v>0</v>
      </c>
      <c r="F81" s="275">
        <f>F79-F80</f>
        <v>0</v>
      </c>
      <c r="G81" s="129"/>
      <c r="H81" s="44" t="e">
        <f>IF(#REF!=0,"",#REF!/#REF!-1)</f>
        <v>#REF!</v>
      </c>
      <c r="I81" s="44" t="e">
        <f>IF(#REF!=0,"",#REF!/#REF!-1)</f>
        <v>#REF!</v>
      </c>
      <c r="J81" s="44" t="e">
        <f>IF(#REF!=0,"",#REF!/#REF!-1)</f>
        <v>#REF!</v>
      </c>
      <c r="K81" s="44" t="e">
        <f>IF(#REF!=0,"",#REF!/#REF!-1)</f>
        <v>#REF!</v>
      </c>
      <c r="L81" s="67"/>
    </row>
    <row r="82" spans="1:12" s="69" customFormat="1" ht="12.75" x14ac:dyDescent="0.2">
      <c r="A82" s="52"/>
      <c r="B82" s="1" t="s">
        <v>87</v>
      </c>
      <c r="C82" s="8" t="s">
        <v>12</v>
      </c>
      <c r="D82" s="70"/>
      <c r="E82" s="28"/>
      <c r="F82" s="28"/>
      <c r="G82" s="129"/>
      <c r="H82" s="44" t="e">
        <f>IF(#REF!=0,"",#REF!/#REF!-1)</f>
        <v>#REF!</v>
      </c>
      <c r="I82" s="44" t="e">
        <f>IF(#REF!=0,"",#REF!/#REF!-1)</f>
        <v>#REF!</v>
      </c>
      <c r="J82" s="44" t="e">
        <f>IF(#REF!=0,"",#REF!/#REF!-1)</f>
        <v>#REF!</v>
      </c>
      <c r="K82" s="44" t="e">
        <f>IF(#REF!=0,"",#REF!/#REF!-1)</f>
        <v>#REF!</v>
      </c>
      <c r="L82" s="67"/>
    </row>
    <row r="83" spans="1:12" s="69" customFormat="1" ht="12.75" x14ac:dyDescent="0.2">
      <c r="A83" s="52"/>
      <c r="B83" s="1" t="s">
        <v>88</v>
      </c>
      <c r="C83" s="8" t="s">
        <v>5</v>
      </c>
      <c r="D83" s="68"/>
      <c r="E83" s="26"/>
      <c r="F83" s="26"/>
      <c r="G83" s="129"/>
      <c r="H83" s="44" t="e">
        <f>IF(#REF!=0,"",#REF!/#REF!-1)</f>
        <v>#REF!</v>
      </c>
      <c r="I83" s="44" t="e">
        <f>IF(#REF!=0,"",#REF!/#REF!-1)</f>
        <v>#REF!</v>
      </c>
      <c r="J83" s="44" t="e">
        <f>IF(#REF!=0,"",#REF!/#REF!-1)</f>
        <v>#REF!</v>
      </c>
      <c r="K83" s="44" t="e">
        <f>IF(#REF!=0,"",#REF!/#REF!-1)</f>
        <v>#REF!</v>
      </c>
      <c r="L83" s="67"/>
    </row>
    <row r="84" spans="1:12" s="61" customFormat="1" ht="24" x14ac:dyDescent="0.2">
      <c r="A84" s="52"/>
      <c r="B84" s="1" t="s">
        <v>89</v>
      </c>
      <c r="C84" s="8" t="s">
        <v>6</v>
      </c>
      <c r="D84" s="275">
        <f>D81-D82-D83</f>
        <v>0</v>
      </c>
      <c r="E84" s="275">
        <f>E81-E82-E83</f>
        <v>0</v>
      </c>
      <c r="F84" s="275">
        <f>F81-F82-F83</f>
        <v>0</v>
      </c>
      <c r="G84" s="129"/>
      <c r="H84" s="44" t="e">
        <f>IF(#REF!=0,"",#REF!/#REF!-1)</f>
        <v>#REF!</v>
      </c>
      <c r="I84" s="44" t="e">
        <f>IF(#REF!=0,"",#REF!/#REF!-1)</f>
        <v>#REF!</v>
      </c>
      <c r="J84" s="44" t="e">
        <f>IF(#REF!=0,"",#REF!/#REF!-1)</f>
        <v>#REF!</v>
      </c>
      <c r="K84" s="44" t="e">
        <f>IF(#REF!=0,"",#REF!/#REF!-1)</f>
        <v>#REF!</v>
      </c>
      <c r="L84" s="67"/>
    </row>
    <row r="85" spans="1:12" s="69" customFormat="1" ht="12.75" x14ac:dyDescent="0.2">
      <c r="A85" s="52"/>
      <c r="B85" s="1" t="s">
        <v>90</v>
      </c>
      <c r="C85" s="8" t="s">
        <v>7</v>
      </c>
      <c r="D85" s="68"/>
      <c r="E85" s="26"/>
      <c r="F85" s="26"/>
      <c r="G85" s="129"/>
      <c r="H85" s="44" t="e">
        <f>IF(#REF!=0,"",#REF!/#REF!-1)</f>
        <v>#REF!</v>
      </c>
      <c r="I85" s="44" t="e">
        <f>IF(#REF!=0,"",#REF!/#REF!-1)</f>
        <v>#REF!</v>
      </c>
      <c r="J85" s="44" t="e">
        <f>IF(#REF!=0,"",#REF!/#REF!-1)</f>
        <v>#REF!</v>
      </c>
      <c r="K85" s="44" t="e">
        <f>IF(#REF!=0,"",#REF!/#REF!-1)</f>
        <v>#REF!</v>
      </c>
      <c r="L85" s="67"/>
    </row>
    <row r="86" spans="1:12" s="69" customFormat="1" ht="18.95" customHeight="1" x14ac:dyDescent="0.2">
      <c r="A86" s="52"/>
      <c r="B86" s="1" t="s">
        <v>91</v>
      </c>
      <c r="C86" s="8" t="s">
        <v>13</v>
      </c>
      <c r="D86" s="70"/>
      <c r="E86" s="28"/>
      <c r="F86" s="28"/>
      <c r="G86" s="129"/>
      <c r="H86" s="44" t="e">
        <f>IF(#REF!=0,"",#REF!/#REF!-1)</f>
        <v>#REF!</v>
      </c>
      <c r="I86" s="44" t="e">
        <f>IF(#REF!=0,"",#REF!/#REF!-1)</f>
        <v>#REF!</v>
      </c>
      <c r="J86" s="44" t="e">
        <f>IF(#REF!=0,"",#REF!/#REF!-1)</f>
        <v>#REF!</v>
      </c>
      <c r="K86" s="44" t="e">
        <f>IF(#REF!=0,"",#REF!/#REF!-1)</f>
        <v>#REF!</v>
      </c>
      <c r="L86" s="67"/>
    </row>
    <row r="87" spans="1:12" s="61" customFormat="1" ht="14.25" customHeight="1" x14ac:dyDescent="0.2">
      <c r="A87" s="59"/>
      <c r="B87" s="1" t="s">
        <v>92</v>
      </c>
      <c r="C87" s="8" t="s">
        <v>14</v>
      </c>
      <c r="D87" s="275">
        <f>D84+D85-D86</f>
        <v>0</v>
      </c>
      <c r="E87" s="275">
        <f>E84+E85-E86</f>
        <v>0</v>
      </c>
      <c r="F87" s="275">
        <f>F84+F85-F86</f>
        <v>0</v>
      </c>
      <c r="G87" s="129"/>
      <c r="H87" s="44" t="e">
        <f>IF(#REF!=0,"",#REF!/#REF!-1)</f>
        <v>#REF!</v>
      </c>
      <c r="I87" s="44" t="e">
        <f>IF(#REF!=0,"",#REF!/#REF!-1)</f>
        <v>#REF!</v>
      </c>
      <c r="J87" s="44" t="e">
        <f>IF(#REF!=0,"",#REF!/#REF!-1)</f>
        <v>#REF!</v>
      </c>
      <c r="K87" s="44" t="e">
        <f>IF(#REF!=0,"",#REF!/#REF!-1)</f>
        <v>#REF!</v>
      </c>
      <c r="L87" s="67"/>
    </row>
    <row r="88" spans="1:12" s="69" customFormat="1" ht="12.75" x14ac:dyDescent="0.2">
      <c r="A88" s="59"/>
      <c r="B88" s="1" t="s">
        <v>93</v>
      </c>
      <c r="C88" s="8" t="s">
        <v>15</v>
      </c>
      <c r="D88" s="68"/>
      <c r="E88" s="26"/>
      <c r="F88" s="26"/>
      <c r="G88" s="129"/>
      <c r="H88" s="44" t="e">
        <f>IF(#REF!=0,"",#REF!/#REF!-1)</f>
        <v>#REF!</v>
      </c>
      <c r="I88" s="44" t="e">
        <f>IF(#REF!=0,"",#REF!/#REF!-1)</f>
        <v>#REF!</v>
      </c>
      <c r="J88" s="44" t="e">
        <f>IF(#REF!=0,"",#REF!/#REF!-1)</f>
        <v>#REF!</v>
      </c>
      <c r="K88" s="44" t="e">
        <f>IF(#REF!=0,"",#REF!/#REF!-1)</f>
        <v>#REF!</v>
      </c>
      <c r="L88" s="67"/>
    </row>
    <row r="89" spans="1:12" s="69" customFormat="1" ht="12.75" x14ac:dyDescent="0.2">
      <c r="A89" s="52"/>
      <c r="B89" s="1" t="s">
        <v>94</v>
      </c>
      <c r="C89" s="8" t="s">
        <v>0</v>
      </c>
      <c r="D89" s="68"/>
      <c r="E89" s="26"/>
      <c r="F89" s="26"/>
      <c r="G89" s="129"/>
      <c r="H89" s="44" t="e">
        <f>IF(#REF!=0,"",#REF!/#REF!-1)</f>
        <v>#REF!</v>
      </c>
      <c r="I89" s="44" t="e">
        <f>IF(#REF!=0,"",#REF!/#REF!-1)</f>
        <v>#REF!</v>
      </c>
      <c r="J89" s="44" t="e">
        <f>IF(#REF!=0,"",#REF!/#REF!-1)</f>
        <v>#REF!</v>
      </c>
      <c r="K89" s="44" t="e">
        <f>IF(#REF!=0,"",#REF!/#REF!-1)</f>
        <v>#REF!</v>
      </c>
      <c r="L89" s="67"/>
    </row>
    <row r="90" spans="1:12" s="69" customFormat="1" ht="12.75" x14ac:dyDescent="0.2">
      <c r="A90" s="52"/>
      <c r="B90" s="1" t="s">
        <v>95</v>
      </c>
      <c r="C90" s="8" t="s">
        <v>1</v>
      </c>
      <c r="D90" s="68"/>
      <c r="E90" s="26"/>
      <c r="F90" s="26"/>
      <c r="G90" s="129"/>
      <c r="H90" s="44" t="e">
        <f>IF(#REF!=0,"",#REF!/#REF!-1)</f>
        <v>#REF!</v>
      </c>
      <c r="I90" s="44" t="e">
        <f>IF(#REF!=0,"",#REF!/#REF!-1)</f>
        <v>#REF!</v>
      </c>
      <c r="J90" s="44" t="e">
        <f>IF(#REF!=0,"",#REF!/#REF!-1)</f>
        <v>#REF!</v>
      </c>
      <c r="K90" s="44" t="e">
        <f>IF(#REF!=0,"",#REF!/#REF!-1)</f>
        <v>#REF!</v>
      </c>
      <c r="L90" s="67"/>
    </row>
    <row r="91" spans="1:12" s="69" customFormat="1" ht="12.75" x14ac:dyDescent="0.2">
      <c r="A91" s="52"/>
      <c r="B91" s="1" t="s">
        <v>96</v>
      </c>
      <c r="C91" s="8" t="s">
        <v>2</v>
      </c>
      <c r="D91" s="68"/>
      <c r="E91" s="26"/>
      <c r="F91" s="26"/>
      <c r="G91" s="129"/>
      <c r="H91" s="44" t="e">
        <f>IF(#REF!=0,"",#REF!/#REF!-1)</f>
        <v>#REF!</v>
      </c>
      <c r="I91" s="44" t="e">
        <f>IF(#REF!=0,"",#REF!/#REF!-1)</f>
        <v>#REF!</v>
      </c>
      <c r="J91" s="44" t="e">
        <f>IF(#REF!=0,"",#REF!/#REF!-1)</f>
        <v>#REF!</v>
      </c>
      <c r="K91" s="44" t="e">
        <f>IF(#REF!=0,"",#REF!/#REF!-1)</f>
        <v>#REF!</v>
      </c>
      <c r="L91" s="67"/>
    </row>
    <row r="92" spans="1:12" s="61" customFormat="1" ht="24" x14ac:dyDescent="0.2">
      <c r="A92" s="52"/>
      <c r="B92" s="1" t="s">
        <v>114</v>
      </c>
      <c r="C92" s="2">
        <v>140</v>
      </c>
      <c r="D92" s="275">
        <f>D88-D89+D90-D91</f>
        <v>0</v>
      </c>
      <c r="E92" s="275">
        <f>E88-E89+E90-E91</f>
        <v>0</v>
      </c>
      <c r="F92" s="275">
        <f>F88-F89+F90-F91</f>
        <v>0</v>
      </c>
      <c r="G92" s="129"/>
      <c r="H92" s="44" t="e">
        <f>IF(#REF!=0,"",#REF!/#REF!-1)</f>
        <v>#REF!</v>
      </c>
      <c r="I92" s="44" t="e">
        <f>IF(#REF!=0,"",#REF!/#REF!-1)</f>
        <v>#REF!</v>
      </c>
      <c r="J92" s="44" t="e">
        <f>IF(#REF!=0,"",#REF!/#REF!-1)</f>
        <v>#REF!</v>
      </c>
      <c r="K92" s="44" t="e">
        <f>IF(#REF!=0,"",#REF!/#REF!-1)</f>
        <v>#REF!</v>
      </c>
      <c r="L92" s="67"/>
    </row>
    <row r="93" spans="1:12" s="61" customFormat="1" ht="12.75" x14ac:dyDescent="0.2">
      <c r="A93" s="52"/>
      <c r="B93" s="1" t="s">
        <v>115</v>
      </c>
      <c r="C93" s="2">
        <v>150</v>
      </c>
      <c r="D93" s="275">
        <f>D87+D92</f>
        <v>0</v>
      </c>
      <c r="E93" s="275">
        <f>E87+E92</f>
        <v>0</v>
      </c>
      <c r="F93" s="275">
        <f>F87+F92</f>
        <v>0</v>
      </c>
      <c r="G93" s="129"/>
      <c r="H93" s="44" t="e">
        <f>IF(#REF!=0,"",#REF!/#REF!-1)</f>
        <v>#REF!</v>
      </c>
      <c r="I93" s="44" t="e">
        <f>IF(#REF!=0,"",#REF!/#REF!-1)</f>
        <v>#REF!</v>
      </c>
      <c r="J93" s="44" t="e">
        <f>IF(#REF!=0,"",#REF!/#REF!-1)</f>
        <v>#REF!</v>
      </c>
      <c r="K93" s="44" t="e">
        <f>IF(#REF!=0,"",#REF!/#REF!-1)</f>
        <v>#REF!</v>
      </c>
      <c r="L93" s="67"/>
    </row>
    <row r="94" spans="1:12" s="61" customFormat="1" ht="12.75" x14ac:dyDescent="0.2">
      <c r="A94" s="52"/>
      <c r="B94" s="1" t="s">
        <v>97</v>
      </c>
      <c r="C94" s="2">
        <v>160</v>
      </c>
      <c r="D94" s="27"/>
      <c r="E94" s="25"/>
      <c r="F94" s="25"/>
      <c r="G94" s="129"/>
      <c r="H94" s="44" t="e">
        <f>IF(#REF!=0,"",#REF!/#REF!-1)</f>
        <v>#REF!</v>
      </c>
      <c r="I94" s="44" t="e">
        <f>IF(#REF!=0,"",#REF!/#REF!-1)</f>
        <v>#REF!</v>
      </c>
      <c r="J94" s="44" t="e">
        <f>IF(#REF!=0,"",#REF!/#REF!-1)</f>
        <v>#REF!</v>
      </c>
      <c r="K94" s="44" t="e">
        <f>IF(#REF!=0,"",#REF!/#REF!-1)</f>
        <v>#REF!</v>
      </c>
      <c r="L94" s="67"/>
    </row>
    <row r="95" spans="1:12" s="61" customFormat="1" ht="12.75" x14ac:dyDescent="0.2">
      <c r="A95" s="52"/>
      <c r="B95" s="1" t="s">
        <v>116</v>
      </c>
      <c r="C95" s="2">
        <v>170</v>
      </c>
      <c r="D95" s="27"/>
      <c r="E95" s="25"/>
      <c r="F95" s="25"/>
      <c r="G95" s="129"/>
      <c r="H95" s="44"/>
      <c r="I95" s="44"/>
      <c r="J95" s="44"/>
      <c r="K95" s="44"/>
      <c r="L95" s="67"/>
    </row>
    <row r="96" spans="1:12" s="61" customFormat="1" ht="12.75" x14ac:dyDescent="0.2">
      <c r="A96" s="52"/>
      <c r="B96" s="1" t="s">
        <v>117</v>
      </c>
      <c r="C96" s="2">
        <v>180</v>
      </c>
      <c r="D96" s="27"/>
      <c r="E96" s="25"/>
      <c r="F96" s="25"/>
      <c r="G96" s="129"/>
      <c r="H96" s="44"/>
      <c r="I96" s="44"/>
      <c r="J96" s="44"/>
      <c r="K96" s="44"/>
      <c r="L96" s="67"/>
    </row>
    <row r="97" spans="1:15" s="69" customFormat="1" ht="12" customHeight="1" x14ac:dyDescent="0.2">
      <c r="A97" s="52"/>
      <c r="B97" s="1" t="s">
        <v>98</v>
      </c>
      <c r="C97" s="2">
        <v>190</v>
      </c>
      <c r="D97" s="68"/>
      <c r="E97" s="26"/>
      <c r="F97" s="26"/>
      <c r="G97" s="129"/>
      <c r="H97" s="44" t="e">
        <f>IF(#REF!=0,"",#REF!/#REF!-1)</f>
        <v>#REF!</v>
      </c>
      <c r="I97" s="44" t="e">
        <f>IF(#REF!=0,"",#REF!/#REF!-1)</f>
        <v>#REF!</v>
      </c>
      <c r="J97" s="44" t="e">
        <f>IF(#REF!=0,"",#REF!/#REF!-1)</f>
        <v>#REF!</v>
      </c>
      <c r="K97" s="44" t="e">
        <f>IF(#REF!=0,"",#REF!/#REF!-1)</f>
        <v>#REF!</v>
      </c>
      <c r="L97" s="67"/>
    </row>
    <row r="98" spans="1:15" s="69" customFormat="1" ht="12" customHeight="1" x14ac:dyDescent="0.2">
      <c r="A98" s="52"/>
      <c r="B98" s="1" t="s">
        <v>118</v>
      </c>
      <c r="C98" s="2">
        <v>200</v>
      </c>
      <c r="D98" s="68"/>
      <c r="E98" s="26"/>
      <c r="F98" s="26"/>
      <c r="G98" s="129"/>
      <c r="H98" s="44"/>
      <c r="I98" s="44"/>
      <c r="J98" s="44"/>
      <c r="K98" s="44"/>
      <c r="L98" s="67"/>
    </row>
    <row r="99" spans="1:15" s="61" customFormat="1" ht="12.75" x14ac:dyDescent="0.2">
      <c r="A99" s="52"/>
      <c r="B99" s="1" t="s">
        <v>119</v>
      </c>
      <c r="C99" s="8" t="s">
        <v>16</v>
      </c>
      <c r="D99" s="275">
        <f>D93-D94+D95+D96-D97-D98</f>
        <v>0</v>
      </c>
      <c r="E99" s="275">
        <f>E93-E94+E95+E96-E97-E98</f>
        <v>0</v>
      </c>
      <c r="F99" s="275">
        <f>F93-F94+F95+F96-F97-F98</f>
        <v>0</v>
      </c>
      <c r="G99" s="129"/>
      <c r="H99" s="44" t="e">
        <f>IF(#REF!=0,"",#REF!/#REF!-1)</f>
        <v>#REF!</v>
      </c>
      <c r="I99" s="44" t="e">
        <f>IF(#REF!=0,"",#REF!/#REF!-1)</f>
        <v>#REF!</v>
      </c>
      <c r="J99" s="44" t="e">
        <f>IF(#REF!=0,"",#REF!/#REF!-1)</f>
        <v>#REF!</v>
      </c>
      <c r="K99" s="44" t="e">
        <f>IF(#REF!=0,"",#REF!/#REF!-1)</f>
        <v>#REF!</v>
      </c>
      <c r="L99" s="67"/>
    </row>
    <row r="100" spans="1:15" s="61" customFormat="1" ht="24" customHeight="1" x14ac:dyDescent="0.2">
      <c r="A100" s="52"/>
      <c r="B100" s="1" t="s">
        <v>109</v>
      </c>
      <c r="C100" s="2">
        <v>220</v>
      </c>
      <c r="D100" s="27"/>
      <c r="E100" s="25"/>
      <c r="F100" s="25"/>
      <c r="G100" s="129"/>
      <c r="H100" s="44" t="e">
        <f>IF(#REF!=0,"",#REF!/#REF!-1)</f>
        <v>#REF!</v>
      </c>
      <c r="I100" s="44" t="e">
        <f>IF(#REF!=0,"",#REF!/#REF!-1)</f>
        <v>#REF!</v>
      </c>
      <c r="J100" s="44" t="e">
        <f>IF(#REF!=0,"",#REF!/#REF!-1)</f>
        <v>#REF!</v>
      </c>
      <c r="K100" s="44" t="e">
        <f>IF(#REF!=0,"",#REF!/#REF!-1)</f>
        <v>#REF!</v>
      </c>
      <c r="L100" s="67"/>
    </row>
    <row r="101" spans="1:15" s="61" customFormat="1" ht="24" x14ac:dyDescent="0.2">
      <c r="A101" s="52"/>
      <c r="B101" s="1" t="s">
        <v>110</v>
      </c>
      <c r="C101" s="2">
        <v>230</v>
      </c>
      <c r="D101" s="27"/>
      <c r="E101" s="25"/>
      <c r="F101" s="25"/>
      <c r="G101" s="129"/>
      <c r="H101" s="44" t="e">
        <f>IF(#REF!=0,"",#REF!/#REF!-1)</f>
        <v>#REF!</v>
      </c>
      <c r="I101" s="44" t="e">
        <f>IF(#REF!=0,"",#REF!/#REF!-1)</f>
        <v>#REF!</v>
      </c>
      <c r="J101" s="44" t="e">
        <f>IF(#REF!=0,"",#REF!/#REF!-1)</f>
        <v>#REF!</v>
      </c>
      <c r="K101" s="44" t="e">
        <f>IF(#REF!=0,"",#REF!/#REF!-1)</f>
        <v>#REF!</v>
      </c>
      <c r="L101" s="67"/>
    </row>
    <row r="102" spans="1:15" s="61" customFormat="1" ht="12.75" customHeight="1" x14ac:dyDescent="0.2">
      <c r="A102" s="52"/>
      <c r="B102" s="6" t="s">
        <v>120</v>
      </c>
      <c r="C102" s="9" t="s">
        <v>17</v>
      </c>
      <c r="D102" s="275">
        <f>D99+D100+D101</f>
        <v>0</v>
      </c>
      <c r="E102" s="275">
        <f>E99+E100+E101</f>
        <v>0</v>
      </c>
      <c r="F102" s="275">
        <f>F99+F100+F101</f>
        <v>0</v>
      </c>
      <c r="G102" s="129"/>
      <c r="H102" s="44" t="e">
        <f>IF(#REF!=0,"",#REF!/#REF!-1)</f>
        <v>#REF!</v>
      </c>
      <c r="I102" s="44" t="e">
        <f>IF(#REF!=0,"",#REF!/#REF!-1)</f>
        <v>#REF!</v>
      </c>
      <c r="J102" s="44" t="e">
        <f>IF(#REF!=0,"",#REF!/#REF!-1)</f>
        <v>#REF!</v>
      </c>
      <c r="K102" s="44" t="e">
        <f>IF(#REF!=0,"",#REF!/#REF!-1)</f>
        <v>#REF!</v>
      </c>
      <c r="L102" s="71"/>
      <c r="M102"/>
      <c r="N102"/>
      <c r="O102"/>
    </row>
    <row r="103" spans="1:15" s="72" customFormat="1" ht="13.5" thickBot="1" x14ac:dyDescent="0.25">
      <c r="B103" s="18" t="s">
        <v>99</v>
      </c>
      <c r="C103" s="73"/>
      <c r="D103" s="19">
        <v>90</v>
      </c>
      <c r="E103" s="19">
        <v>90</v>
      </c>
      <c r="F103" s="19">
        <v>90</v>
      </c>
      <c r="G103" s="74"/>
      <c r="H103" s="74"/>
      <c r="I103" s="74"/>
      <c r="J103" s="74"/>
      <c r="K103" s="74"/>
      <c r="L103" s="75"/>
      <c r="M103"/>
      <c r="N103"/>
      <c r="O103"/>
    </row>
    <row r="104" spans="1:15" s="46" customFormat="1" ht="12.75" x14ac:dyDescent="0.2">
      <c r="A104" s="52"/>
      <c r="B104" s="76" t="s">
        <v>127</v>
      </c>
      <c r="C104" s="77"/>
      <c r="D104" s="78" t="str">
        <f>IF(D76=0,"",D36/D76)</f>
        <v/>
      </c>
      <c r="E104" s="78" t="str">
        <f>IF(E76=0,"",E36/E76)</f>
        <v/>
      </c>
      <c r="F104" s="78" t="str">
        <f>IF(F76=0,"",F36/F76)</f>
        <v/>
      </c>
      <c r="G104" s="42"/>
      <c r="H104" s="42"/>
      <c r="I104" s="42"/>
      <c r="J104" s="42"/>
      <c r="K104" s="42"/>
      <c r="L104" s="79"/>
      <c r="M104"/>
      <c r="N104"/>
      <c r="O104"/>
    </row>
    <row r="105" spans="1:15" s="46" customFormat="1" ht="13.5" thickBot="1" x14ac:dyDescent="0.25">
      <c r="A105" s="52"/>
      <c r="B105" s="80" t="s">
        <v>128</v>
      </c>
      <c r="C105" s="81"/>
      <c r="D105" s="82" t="str">
        <f>IF(D36=0,"",(D59+D51-D20)/D36)</f>
        <v/>
      </c>
      <c r="E105" s="82" t="str">
        <f>IF(E36=0,"",(E59+E51-E20)/E36)</f>
        <v/>
      </c>
      <c r="F105" s="82" t="str">
        <f>IF(F36=0,"",(F59+F51-F20)/F36)</f>
        <v/>
      </c>
      <c r="G105" s="42"/>
      <c r="H105" s="42"/>
      <c r="I105" s="42"/>
      <c r="J105" s="42"/>
      <c r="K105" s="42"/>
      <c r="L105" s="79"/>
      <c r="M105"/>
      <c r="N105"/>
      <c r="O105"/>
    </row>
    <row r="106" spans="1:15" s="46" customFormat="1" ht="12.75" x14ac:dyDescent="0.2">
      <c r="A106" s="52"/>
      <c r="B106" s="83" t="s">
        <v>126</v>
      </c>
      <c r="C106" s="114"/>
      <c r="D106" s="84" t="e">
        <f t="shared" ref="D106:E106" si="6">(D76+D59)/D77</f>
        <v>#DIV/0!</v>
      </c>
      <c r="E106" s="84" t="e">
        <f t="shared" si="6"/>
        <v>#DIV/0!</v>
      </c>
      <c r="F106" s="84" t="e">
        <f>(F76+F59)/F77</f>
        <v>#DIV/0!</v>
      </c>
      <c r="G106" s="85"/>
      <c r="H106" s="85"/>
      <c r="I106" s="85"/>
      <c r="J106" s="85"/>
      <c r="K106" s="85"/>
      <c r="L106" s="85"/>
    </row>
    <row r="107" spans="1:15" s="46" customFormat="1" ht="12.75" x14ac:dyDescent="0.2">
      <c r="A107" s="52"/>
      <c r="B107" s="113"/>
      <c r="C107" s="115"/>
      <c r="D107" s="116"/>
      <c r="E107" s="116"/>
      <c r="F107" s="116"/>
      <c r="G107" s="85"/>
      <c r="H107" s="85"/>
      <c r="I107" s="85"/>
      <c r="J107" s="85"/>
      <c r="K107" s="85"/>
      <c r="L107" s="85"/>
    </row>
    <row r="108" spans="1:15" s="46" customFormat="1" ht="15.75" x14ac:dyDescent="0.2">
      <c r="A108" s="86"/>
      <c r="B108" s="87" t="s">
        <v>106</v>
      </c>
      <c r="C108" s="88"/>
      <c r="D108" s="89" t="str">
        <f t="shared" ref="D108:F108" si="7">IF(D77=D37,"ОК","FALSE")</f>
        <v>ОК</v>
      </c>
      <c r="E108" s="89" t="str">
        <f t="shared" si="7"/>
        <v>ОК</v>
      </c>
      <c r="F108" s="89" t="str">
        <f t="shared" si="7"/>
        <v>ОК</v>
      </c>
      <c r="G108" s="85"/>
      <c r="H108" s="85"/>
      <c r="I108" s="85"/>
      <c r="J108" s="85"/>
      <c r="K108" s="85"/>
      <c r="L108" s="85"/>
    </row>
    <row r="109" spans="1:15" s="46" customFormat="1" ht="15.75" x14ac:dyDescent="0.2">
      <c r="A109" s="86"/>
      <c r="B109" s="87" t="s">
        <v>107</v>
      </c>
      <c r="C109" s="88"/>
      <c r="D109" s="89" t="str">
        <f t="shared" ref="D109:F109" si="8">IF(D49=D102,"ОК","FALSE")</f>
        <v>ОК</v>
      </c>
      <c r="E109" s="89" t="str">
        <f t="shared" si="8"/>
        <v>ОК</v>
      </c>
      <c r="F109" s="89" t="str">
        <f t="shared" si="8"/>
        <v>ОК</v>
      </c>
      <c r="G109" s="85"/>
      <c r="H109" s="85"/>
      <c r="I109" s="85"/>
      <c r="J109" s="85"/>
      <c r="K109" s="85"/>
      <c r="L109" s="85"/>
    </row>
    <row r="110" spans="1:15" ht="12.75" x14ac:dyDescent="0.2">
      <c r="A110" s="52"/>
      <c r="B110" s="87" t="s">
        <v>100</v>
      </c>
      <c r="C110" s="90"/>
      <c r="D110" s="91">
        <f>D79</f>
        <v>0</v>
      </c>
      <c r="E110" s="91">
        <f>E79-D79</f>
        <v>0</v>
      </c>
      <c r="F110" s="91">
        <f>F79-E79</f>
        <v>0</v>
      </c>
    </row>
    <row r="111" spans="1:15" ht="12.75" x14ac:dyDescent="0.2">
      <c r="A111" s="52"/>
      <c r="B111" s="87" t="s">
        <v>101</v>
      </c>
      <c r="C111" s="90"/>
      <c r="D111" s="91">
        <f>D80</f>
        <v>0</v>
      </c>
      <c r="E111" s="91">
        <f t="shared" ref="E111" si="9">E80-D80</f>
        <v>0</v>
      </c>
      <c r="F111" s="91">
        <f>F80-E80</f>
        <v>0</v>
      </c>
    </row>
    <row r="112" spans="1:15" ht="12.75" x14ac:dyDescent="0.2">
      <c r="A112" s="52"/>
      <c r="B112" s="87" t="s">
        <v>102</v>
      </c>
      <c r="C112" s="90"/>
      <c r="D112" s="91">
        <f>D84</f>
        <v>0</v>
      </c>
      <c r="E112" s="91">
        <f t="shared" ref="E112" si="10">E84-D84</f>
        <v>0</v>
      </c>
      <c r="F112" s="91">
        <f>F84-E84</f>
        <v>0</v>
      </c>
    </row>
    <row r="113" spans="1:6" ht="12.75" x14ac:dyDescent="0.2">
      <c r="A113" s="52"/>
      <c r="B113" s="92" t="s">
        <v>103</v>
      </c>
      <c r="C113" s="93"/>
      <c r="D113" s="94">
        <f>D87</f>
        <v>0</v>
      </c>
      <c r="E113" s="94">
        <f t="shared" ref="E113" si="11">E87-D87</f>
        <v>0</v>
      </c>
      <c r="F113" s="94">
        <f>F87-E87</f>
        <v>0</v>
      </c>
    </row>
    <row r="114" spans="1:6" ht="12.75" x14ac:dyDescent="0.2">
      <c r="A114" s="52"/>
      <c r="B114" s="92" t="s">
        <v>104</v>
      </c>
      <c r="C114" s="93"/>
      <c r="D114" s="94">
        <f>D93</f>
        <v>0</v>
      </c>
      <c r="E114" s="94">
        <f t="shared" ref="E114" si="12">E93-D93</f>
        <v>0</v>
      </c>
      <c r="F114" s="94">
        <f>F93-E93</f>
        <v>0</v>
      </c>
    </row>
    <row r="115" spans="1:6" ht="12.75" x14ac:dyDescent="0.2">
      <c r="A115" s="52"/>
      <c r="B115" s="92" t="s">
        <v>105</v>
      </c>
      <c r="C115" s="93"/>
      <c r="D115" s="94">
        <f>D99</f>
        <v>0</v>
      </c>
      <c r="E115" s="94">
        <f t="shared" ref="E115" si="13">E99-D99</f>
        <v>0</v>
      </c>
      <c r="F115" s="94">
        <f>F99-E99</f>
        <v>0</v>
      </c>
    </row>
    <row r="116" spans="1:6" ht="12" customHeight="1" x14ac:dyDescent="0.2">
      <c r="B116" s="92" t="s">
        <v>111</v>
      </c>
      <c r="C116" s="88"/>
      <c r="D116" s="94">
        <f>D102</f>
        <v>0</v>
      </c>
      <c r="E116" s="94">
        <f t="shared" ref="E116" si="14">E102-D102</f>
        <v>0</v>
      </c>
      <c r="F116" s="94">
        <f>F102-E102</f>
        <v>0</v>
      </c>
    </row>
    <row r="117" spans="1:6" ht="15" customHeight="1" x14ac:dyDescent="0.2">
      <c r="B117" s="87" t="s">
        <v>209</v>
      </c>
      <c r="C117" s="88"/>
      <c r="D117" s="95" t="e">
        <f>D81/D79</f>
        <v>#DIV/0!</v>
      </c>
      <c r="E117" s="95" t="e">
        <f>E81/E79</f>
        <v>#DIV/0!</v>
      </c>
      <c r="F117" s="95" t="e">
        <f>F81/F79</f>
        <v>#DIV/0!</v>
      </c>
    </row>
    <row r="118" spans="1:6" ht="13.5" customHeight="1" x14ac:dyDescent="0.2">
      <c r="B118" s="90" t="s">
        <v>210</v>
      </c>
      <c r="C118" s="88"/>
      <c r="D118" s="95" t="e">
        <f>D99/D79</f>
        <v>#DIV/0!</v>
      </c>
      <c r="E118" s="95" t="e">
        <f>E99/E79</f>
        <v>#DIV/0!</v>
      </c>
      <c r="F118" s="95" t="e">
        <f>F99/F79</f>
        <v>#DIV/0!</v>
      </c>
    </row>
    <row r="119" spans="1:6" ht="13.5" customHeight="1" x14ac:dyDescent="0.2">
      <c r="B119" s="90" t="s">
        <v>496</v>
      </c>
      <c r="C119" s="88"/>
      <c r="D119" s="285" t="e">
        <f>D84/D79</f>
        <v>#DIV/0!</v>
      </c>
      <c r="E119" s="285" t="e">
        <f t="shared" ref="E119:F119" si="15">E84/E79</f>
        <v>#DIV/0!</v>
      </c>
      <c r="F119" s="285" t="e">
        <f t="shared" si="15"/>
        <v>#DIV/0!</v>
      </c>
    </row>
    <row r="120" spans="1:6" ht="13.5" customHeight="1" x14ac:dyDescent="0.2">
      <c r="B120" s="90" t="s">
        <v>227</v>
      </c>
      <c r="C120" s="88"/>
      <c r="D120" s="88"/>
      <c r="E120" s="95"/>
      <c r="F120" s="96" t="e">
        <f>Заявка!#REF!</f>
        <v>#REF!</v>
      </c>
    </row>
    <row r="121" spans="1:6" ht="13.5" customHeight="1" x14ac:dyDescent="0.2">
      <c r="B121" s="90" t="s">
        <v>229</v>
      </c>
      <c r="C121" s="88"/>
      <c r="D121" s="88"/>
      <c r="E121" s="95"/>
      <c r="F121" s="96" t="e">
        <f>Заявка!#REF!</f>
        <v>#REF!</v>
      </c>
    </row>
    <row r="122" spans="1:6" ht="13.5" customHeight="1" x14ac:dyDescent="0.2">
      <c r="B122" s="65"/>
      <c r="C122" s="97"/>
      <c r="D122" s="97"/>
      <c r="E122" s="98"/>
      <c r="F122" s="99"/>
    </row>
    <row r="123" spans="1:6" ht="13.5" customHeight="1" x14ac:dyDescent="0.2">
      <c r="B123" s="65"/>
      <c r="C123" s="97"/>
      <c r="D123" s="97"/>
      <c r="E123" s="98"/>
      <c r="F123" s="98"/>
    </row>
    <row r="124" spans="1:6" ht="13.5" customHeight="1" x14ac:dyDescent="0.2">
      <c r="B124" s="65"/>
      <c r="C124" s="97"/>
      <c r="D124" s="97"/>
      <c r="E124" s="98"/>
      <c r="F124" s="98"/>
    </row>
    <row r="125" spans="1:6" ht="13.5" customHeight="1" x14ac:dyDescent="0.2">
      <c r="B125" s="65"/>
      <c r="C125" s="97"/>
      <c r="D125" s="97"/>
      <c r="E125" s="98"/>
      <c r="F125" s="98"/>
    </row>
    <row r="126" spans="1:6" ht="13.5" customHeight="1" x14ac:dyDescent="0.2">
      <c r="B126" s="65"/>
      <c r="C126" s="97"/>
      <c r="D126" s="97"/>
      <c r="E126" s="98"/>
      <c r="F126" s="98"/>
    </row>
    <row r="127" spans="1:6" ht="13.5" customHeight="1" x14ac:dyDescent="0.2">
      <c r="B127" s="65"/>
      <c r="C127" s="97"/>
      <c r="D127" s="97"/>
      <c r="E127" s="98"/>
      <c r="F127" s="98"/>
    </row>
    <row r="128" spans="1:6" ht="13.5" customHeight="1" x14ac:dyDescent="0.2">
      <c r="B128" s="65"/>
      <c r="C128" s="97"/>
      <c r="D128" s="97"/>
      <c r="E128" s="98"/>
      <c r="F128" s="98"/>
    </row>
    <row r="129" spans="2:6" ht="13.5" customHeight="1" x14ac:dyDescent="0.2">
      <c r="B129" s="65"/>
      <c r="C129" s="97"/>
      <c r="D129" s="97"/>
      <c r="E129" s="98"/>
      <c r="F129" s="98"/>
    </row>
    <row r="130" spans="2:6" ht="13.5" customHeight="1" x14ac:dyDescent="0.2">
      <c r="B130" s="65"/>
      <c r="C130" s="97"/>
      <c r="D130" s="97"/>
      <c r="E130" s="98"/>
      <c r="F130" s="98"/>
    </row>
    <row r="131" spans="2:6" ht="13.5" customHeight="1" x14ac:dyDescent="0.2">
      <c r="B131" s="65"/>
      <c r="C131" s="97"/>
      <c r="D131" s="97"/>
      <c r="E131" s="98"/>
      <c r="F131" s="98"/>
    </row>
    <row r="132" spans="2:6" ht="13.5" customHeight="1" x14ac:dyDescent="0.2">
      <c r="B132" s="65"/>
      <c r="C132" s="97"/>
      <c r="D132" s="97"/>
      <c r="E132" s="98"/>
      <c r="F132" s="98"/>
    </row>
    <row r="133" spans="2:6" ht="13.5" customHeight="1" x14ac:dyDescent="0.2">
      <c r="B133" s="65"/>
      <c r="C133" s="97"/>
      <c r="D133" s="97"/>
      <c r="E133" s="98"/>
      <c r="F133" s="98"/>
    </row>
    <row r="134" spans="2:6" ht="13.5" customHeight="1" x14ac:dyDescent="0.2">
      <c r="B134" s="65"/>
      <c r="C134" s="97"/>
      <c r="D134" s="97"/>
      <c r="E134" s="98"/>
      <c r="F134" s="98"/>
    </row>
    <row r="135" spans="2:6" ht="13.5" customHeight="1" x14ac:dyDescent="0.2">
      <c r="B135" s="65"/>
      <c r="C135" s="97"/>
      <c r="D135" s="97"/>
      <c r="E135" s="98"/>
      <c r="F135" s="98"/>
    </row>
    <row r="136" spans="2:6" ht="13.5" customHeight="1" x14ac:dyDescent="0.2">
      <c r="B136" s="65"/>
      <c r="C136" s="97"/>
      <c r="D136" s="97"/>
      <c r="E136" s="98"/>
      <c r="F136" s="98"/>
    </row>
    <row r="137" spans="2:6" ht="13.5" customHeight="1" x14ac:dyDescent="0.2">
      <c r="B137" s="65"/>
      <c r="C137" s="97"/>
      <c r="D137" s="97"/>
      <c r="E137" s="98"/>
      <c r="F137" s="98"/>
    </row>
    <row r="138" spans="2:6" ht="13.5" customHeight="1" x14ac:dyDescent="0.2">
      <c r="B138" s="65"/>
      <c r="C138" s="97"/>
      <c r="D138" s="97"/>
      <c r="E138" s="98"/>
      <c r="F138" s="98"/>
    </row>
    <row r="139" spans="2:6" ht="13.5" customHeight="1" x14ac:dyDescent="0.2">
      <c r="B139" s="65"/>
      <c r="C139" s="97"/>
      <c r="D139" s="97"/>
      <c r="E139" s="98"/>
      <c r="F139" s="98"/>
    </row>
    <row r="140" spans="2:6" ht="13.5" customHeight="1" x14ac:dyDescent="0.2">
      <c r="B140" s="65"/>
      <c r="C140" s="97"/>
      <c r="D140" s="97"/>
      <c r="E140" s="98"/>
      <c r="F140" s="98"/>
    </row>
    <row r="141" spans="2:6" ht="13.5" customHeight="1" x14ac:dyDescent="0.2">
      <c r="B141" s="65"/>
      <c r="C141" s="97"/>
      <c r="D141" s="97"/>
      <c r="E141" s="98"/>
      <c r="F141" s="98"/>
    </row>
    <row r="142" spans="2:6" ht="13.5" customHeight="1" x14ac:dyDescent="0.2">
      <c r="B142" s="65"/>
      <c r="C142" s="97"/>
      <c r="D142" s="97"/>
      <c r="E142" s="98"/>
      <c r="F142" s="98"/>
    </row>
    <row r="143" spans="2:6" ht="13.5" customHeight="1" x14ac:dyDescent="0.2">
      <c r="B143" s="65"/>
      <c r="C143" s="97"/>
      <c r="D143" s="97"/>
      <c r="E143" s="98"/>
      <c r="F143" s="98"/>
    </row>
    <row r="144" spans="2:6" ht="13.5" customHeight="1" x14ac:dyDescent="0.2">
      <c r="B144" s="65"/>
      <c r="C144" s="97"/>
      <c r="D144" s="97"/>
      <c r="E144" s="98"/>
      <c r="F144" s="98"/>
    </row>
    <row r="145" spans="2:6" ht="13.5" customHeight="1" x14ac:dyDescent="0.2">
      <c r="B145" s="65"/>
      <c r="C145" s="97"/>
      <c r="D145" s="97"/>
      <c r="E145" s="98"/>
      <c r="F145" s="98"/>
    </row>
    <row r="146" spans="2:6" ht="13.5" customHeight="1" x14ac:dyDescent="0.2">
      <c r="B146" s="65"/>
      <c r="C146" s="97"/>
      <c r="D146" s="97"/>
      <c r="E146" s="98"/>
      <c r="F146" s="98"/>
    </row>
    <row r="147" spans="2:6" ht="13.5" customHeight="1" x14ac:dyDescent="0.2">
      <c r="B147" s="65"/>
      <c r="C147" s="97"/>
      <c r="D147" s="97"/>
      <c r="E147" s="98"/>
      <c r="F147" s="98"/>
    </row>
    <row r="148" spans="2:6" ht="13.5" customHeight="1" x14ac:dyDescent="0.2">
      <c r="B148" s="65"/>
      <c r="C148" s="97"/>
      <c r="D148" s="97"/>
      <c r="E148" s="98"/>
      <c r="F148" s="98"/>
    </row>
    <row r="149" spans="2:6" ht="13.5" customHeight="1" x14ac:dyDescent="0.2">
      <c r="B149" s="65"/>
      <c r="C149" s="97"/>
      <c r="D149" s="97"/>
      <c r="E149" s="98"/>
      <c r="F149" s="98"/>
    </row>
    <row r="150" spans="2:6" ht="13.5" customHeight="1" x14ac:dyDescent="0.2">
      <c r="B150" s="65"/>
      <c r="C150" s="97"/>
      <c r="D150" s="97"/>
      <c r="E150" s="98"/>
      <c r="F150" s="98"/>
    </row>
    <row r="151" spans="2:6" ht="13.5" customHeight="1" x14ac:dyDescent="0.2">
      <c r="B151" s="65"/>
      <c r="C151" s="97"/>
      <c r="D151" s="97"/>
      <c r="E151" s="98"/>
      <c r="F151" s="98"/>
    </row>
    <row r="152" spans="2:6" ht="13.5" customHeight="1" x14ac:dyDescent="0.2">
      <c r="B152" s="65"/>
      <c r="C152" s="97"/>
      <c r="D152" s="97"/>
      <c r="E152" s="98"/>
      <c r="F152" s="98"/>
    </row>
    <row r="153" spans="2:6" ht="18.75" customHeight="1" x14ac:dyDescent="0.2"/>
    <row r="154" spans="2:6" ht="18.75" customHeight="1" x14ac:dyDescent="0.2"/>
    <row r="155" spans="2:6" ht="18.75" customHeight="1" x14ac:dyDescent="0.2"/>
    <row r="156" spans="2:6" ht="18.75" customHeight="1" x14ac:dyDescent="0.2"/>
    <row r="157" spans="2:6" ht="18.75" customHeight="1" x14ac:dyDescent="0.2"/>
    <row r="158" spans="2:6" ht="21.75" customHeight="1" x14ac:dyDescent="0.2"/>
    <row r="159" spans="2:6" ht="9.75" customHeight="1" x14ac:dyDescent="0.2">
      <c r="B159" s="65"/>
      <c r="C159" s="97"/>
      <c r="D159" s="97"/>
      <c r="E159" s="97"/>
      <c r="F159" s="97"/>
    </row>
    <row r="160" spans="2:6" ht="9.75" customHeight="1" x14ac:dyDescent="0.2">
      <c r="B160" s="65"/>
      <c r="C160" s="97"/>
      <c r="D160" s="97"/>
      <c r="E160" s="97"/>
      <c r="F160" s="97"/>
    </row>
    <row r="161" spans="2:6" ht="9.75" customHeight="1" x14ac:dyDescent="0.2">
      <c r="B161" s="97"/>
      <c r="C161" s="97"/>
      <c r="D161" s="97"/>
      <c r="E161" s="97"/>
      <c r="F161" s="97"/>
    </row>
    <row r="162" spans="2:6" ht="9.75" customHeight="1" x14ac:dyDescent="0.2">
      <c r="B162" s="97"/>
      <c r="C162" s="97"/>
      <c r="D162" s="97"/>
      <c r="E162" s="97"/>
      <c r="F162" s="97"/>
    </row>
    <row r="163" spans="2:6" ht="9.75" customHeight="1" x14ac:dyDescent="0.2">
      <c r="B163" s="102"/>
      <c r="C163" s="102"/>
      <c r="D163" s="102"/>
      <c r="E163" s="102"/>
      <c r="F163" s="102"/>
    </row>
    <row r="164" spans="2:6" ht="9.75" customHeight="1" x14ac:dyDescent="0.2">
      <c r="B164" s="102"/>
      <c r="C164" s="102"/>
      <c r="D164" s="102"/>
      <c r="E164" s="102"/>
      <c r="F164" s="102"/>
    </row>
    <row r="165" spans="2:6" ht="9.75" customHeight="1" x14ac:dyDescent="0.2">
      <c r="B165" s="102"/>
      <c r="C165" s="102"/>
      <c r="D165" s="102"/>
      <c r="E165" s="102"/>
      <c r="F165" s="102"/>
    </row>
    <row r="166" spans="2:6" ht="9.75" customHeight="1" x14ac:dyDescent="0.2">
      <c r="B166" s="102"/>
      <c r="C166" s="102"/>
      <c r="D166" s="102"/>
      <c r="E166" s="102"/>
      <c r="F166" s="102"/>
    </row>
    <row r="167" spans="2:6" ht="9.75" customHeight="1" x14ac:dyDescent="0.2">
      <c r="B167" s="102"/>
      <c r="C167" s="102"/>
      <c r="D167" s="102"/>
      <c r="E167" s="102"/>
      <c r="F167" s="102"/>
    </row>
    <row r="168" spans="2:6" ht="9.75" customHeight="1" x14ac:dyDescent="0.2">
      <c r="B168" s="102"/>
      <c r="C168" s="102"/>
      <c r="D168" s="102"/>
      <c r="E168" s="102"/>
      <c r="F168" s="102"/>
    </row>
    <row r="169" spans="2:6" ht="9.75" customHeight="1" x14ac:dyDescent="0.2">
      <c r="B169" s="102"/>
      <c r="C169" s="102"/>
      <c r="D169" s="102"/>
      <c r="E169" s="102"/>
      <c r="F169" s="102"/>
    </row>
    <row r="170" spans="2:6" ht="9.75" customHeight="1" x14ac:dyDescent="0.2">
      <c r="B170" s="102"/>
      <c r="C170" s="102"/>
      <c r="D170" s="102"/>
      <c r="E170" s="102"/>
      <c r="F170" s="102"/>
    </row>
    <row r="171" spans="2:6" ht="18.75" x14ac:dyDescent="0.2">
      <c r="B171" s="102"/>
      <c r="C171" s="102"/>
      <c r="D171" s="102"/>
      <c r="E171" s="102"/>
      <c r="F171" s="102"/>
    </row>
    <row r="172" spans="2:6" ht="18.75" x14ac:dyDescent="0.2">
      <c r="B172" s="102"/>
      <c r="C172" s="102"/>
      <c r="D172" s="102"/>
      <c r="E172" s="102"/>
      <c r="F172" s="102"/>
    </row>
    <row r="173" spans="2:6" ht="18.75" x14ac:dyDescent="0.2">
      <c r="B173" s="102"/>
      <c r="C173" s="102"/>
      <c r="D173" s="102"/>
      <c r="E173" s="102"/>
      <c r="F173" s="102"/>
    </row>
    <row r="174" spans="2:6" ht="18.75" x14ac:dyDescent="0.2">
      <c r="B174" s="102"/>
      <c r="C174" s="102"/>
      <c r="D174" s="102"/>
      <c r="E174" s="102"/>
      <c r="F174" s="102"/>
    </row>
    <row r="175" spans="2:6" ht="18.75" x14ac:dyDescent="0.2">
      <c r="B175" s="102"/>
      <c r="C175" s="102"/>
      <c r="D175" s="102"/>
      <c r="E175" s="102"/>
      <c r="F175" s="102"/>
    </row>
    <row r="176" spans="2:6" ht="18.75" x14ac:dyDescent="0.2">
      <c r="B176" s="102"/>
      <c r="C176" s="102"/>
      <c r="D176" s="102"/>
      <c r="E176" s="102"/>
      <c r="F176" s="102"/>
    </row>
    <row r="177" spans="2:6" ht="18.75" x14ac:dyDescent="0.2">
      <c r="B177" s="102"/>
      <c r="C177" s="102"/>
      <c r="D177" s="102"/>
      <c r="E177" s="102"/>
      <c r="F177" s="102"/>
    </row>
    <row r="178" spans="2:6" ht="18.75" x14ac:dyDescent="0.2">
      <c r="B178" s="102"/>
      <c r="C178" s="102"/>
      <c r="D178" s="102"/>
      <c r="E178" s="102"/>
      <c r="F178" s="102"/>
    </row>
    <row r="179" spans="2:6" ht="18.75" x14ac:dyDescent="0.2">
      <c r="B179" s="102"/>
      <c r="C179" s="102"/>
      <c r="D179" s="102"/>
      <c r="E179" s="102"/>
      <c r="F179" s="102"/>
    </row>
    <row r="180" spans="2:6" ht="18.75" x14ac:dyDescent="0.2">
      <c r="B180" s="102"/>
      <c r="C180" s="102"/>
      <c r="D180" s="102"/>
      <c r="E180" s="102"/>
      <c r="F180" s="102"/>
    </row>
    <row r="181" spans="2:6" ht="18.75" x14ac:dyDescent="0.2">
      <c r="B181" s="102"/>
      <c r="C181" s="102"/>
      <c r="D181" s="102"/>
      <c r="E181" s="102"/>
      <c r="F181" s="102"/>
    </row>
    <row r="182" spans="2:6" ht="18.75" x14ac:dyDescent="0.2">
      <c r="B182" s="102"/>
      <c r="C182" s="102"/>
      <c r="D182" s="102"/>
      <c r="E182" s="102"/>
      <c r="F182" s="102"/>
    </row>
    <row r="183" spans="2:6" ht="18.75" x14ac:dyDescent="0.2">
      <c r="B183" s="102"/>
      <c r="C183" s="102"/>
      <c r="D183" s="102"/>
      <c r="E183" s="102"/>
      <c r="F183" s="102"/>
    </row>
    <row r="184" spans="2:6" ht="18.75" x14ac:dyDescent="0.2">
      <c r="B184" s="102"/>
      <c r="C184" s="102"/>
      <c r="D184" s="102"/>
      <c r="E184" s="102"/>
      <c r="F184" s="102"/>
    </row>
    <row r="185" spans="2:6" ht="18.75" x14ac:dyDescent="0.2">
      <c r="B185" s="102"/>
      <c r="C185" s="102"/>
      <c r="D185" s="102"/>
      <c r="E185" s="102"/>
      <c r="F185" s="102"/>
    </row>
    <row r="186" spans="2:6" ht="18.75" x14ac:dyDescent="0.2">
      <c r="B186" s="102"/>
      <c r="C186" s="102"/>
      <c r="D186" s="102"/>
      <c r="E186" s="102"/>
      <c r="F186" s="102"/>
    </row>
    <row r="187" spans="2:6" ht="18.75" x14ac:dyDescent="0.2">
      <c r="B187" s="102"/>
      <c r="C187" s="102"/>
      <c r="D187" s="102"/>
      <c r="E187" s="102"/>
      <c r="F187" s="102"/>
    </row>
    <row r="188" spans="2:6" ht="18.75" x14ac:dyDescent="0.2">
      <c r="B188" s="102"/>
      <c r="C188" s="102"/>
      <c r="D188" s="102"/>
      <c r="E188" s="102"/>
      <c r="F188" s="102"/>
    </row>
    <row r="189" spans="2:6" ht="18.75" x14ac:dyDescent="0.2">
      <c r="B189" s="102"/>
      <c r="C189" s="102"/>
      <c r="D189" s="102"/>
      <c r="E189" s="102"/>
      <c r="F189" s="102"/>
    </row>
    <row r="190" spans="2:6" ht="18.75" x14ac:dyDescent="0.2">
      <c r="B190" s="102"/>
      <c r="C190" s="102"/>
      <c r="D190" s="102"/>
      <c r="E190" s="102"/>
      <c r="F190" s="102"/>
    </row>
    <row r="191" spans="2:6" ht="18.75" x14ac:dyDescent="0.2">
      <c r="B191" s="102"/>
      <c r="C191" s="102"/>
      <c r="D191" s="102"/>
      <c r="E191" s="102"/>
      <c r="F191" s="102"/>
    </row>
    <row r="192" spans="2:6" ht="18.75" x14ac:dyDescent="0.2">
      <c r="B192" s="102"/>
      <c r="C192" s="102"/>
      <c r="D192" s="102"/>
      <c r="E192" s="102"/>
      <c r="F192" s="102"/>
    </row>
    <row r="193" spans="2:6" ht="18.75" x14ac:dyDescent="0.2">
      <c r="B193" s="102"/>
      <c r="C193" s="102"/>
      <c r="D193" s="102"/>
      <c r="E193" s="102"/>
      <c r="F193" s="102"/>
    </row>
    <row r="194" spans="2:6" ht="18.75" x14ac:dyDescent="0.2">
      <c r="B194" s="102"/>
      <c r="C194" s="102"/>
      <c r="D194" s="102"/>
      <c r="E194" s="102"/>
      <c r="F194" s="102"/>
    </row>
    <row r="195" spans="2:6" ht="18.75" x14ac:dyDescent="0.2">
      <c r="B195" s="102"/>
      <c r="C195" s="102"/>
      <c r="D195" s="102"/>
      <c r="E195" s="102"/>
      <c r="F195" s="102"/>
    </row>
    <row r="196" spans="2:6" ht="18.75" x14ac:dyDescent="0.2">
      <c r="B196" s="102"/>
      <c r="C196" s="102"/>
      <c r="D196" s="102"/>
      <c r="E196" s="102"/>
      <c r="F196" s="102"/>
    </row>
    <row r="197" spans="2:6" ht="18.75" x14ac:dyDescent="0.2">
      <c r="B197" s="102"/>
      <c r="C197" s="102"/>
      <c r="D197" s="102"/>
      <c r="E197" s="102"/>
      <c r="F197" s="102"/>
    </row>
    <row r="198" spans="2:6" ht="18.75" x14ac:dyDescent="0.2">
      <c r="B198" s="102"/>
      <c r="C198" s="102"/>
      <c r="D198" s="102"/>
      <c r="E198" s="102"/>
      <c r="F198" s="102"/>
    </row>
    <row r="199" spans="2:6" ht="18.75" x14ac:dyDescent="0.2">
      <c r="B199" s="102"/>
      <c r="C199" s="102"/>
      <c r="D199" s="102"/>
      <c r="E199" s="102"/>
      <c r="F199" s="102"/>
    </row>
    <row r="200" spans="2:6" ht="18.75" x14ac:dyDescent="0.2">
      <c r="B200" s="102"/>
      <c r="C200" s="102"/>
      <c r="D200" s="102"/>
      <c r="E200" s="102"/>
      <c r="F200" s="102"/>
    </row>
    <row r="201" spans="2:6" ht="18.75" x14ac:dyDescent="0.2">
      <c r="B201" s="102"/>
      <c r="C201" s="102"/>
      <c r="D201" s="102"/>
      <c r="E201" s="102"/>
      <c r="F201" s="102"/>
    </row>
    <row r="202" spans="2:6" ht="18.75" x14ac:dyDescent="0.2">
      <c r="B202" s="102"/>
      <c r="C202" s="102"/>
      <c r="D202" s="102"/>
      <c r="E202" s="102"/>
      <c r="F202" s="102"/>
    </row>
    <row r="203" spans="2:6" ht="18.75" x14ac:dyDescent="0.2">
      <c r="B203" s="102"/>
      <c r="C203" s="102"/>
      <c r="D203" s="102"/>
      <c r="E203" s="102"/>
      <c r="F203" s="102"/>
    </row>
    <row r="204" spans="2:6" ht="18.75" x14ac:dyDescent="0.2">
      <c r="B204" s="102"/>
      <c r="C204" s="102"/>
      <c r="D204" s="102"/>
      <c r="E204" s="102"/>
      <c r="F204" s="102"/>
    </row>
    <row r="205" spans="2:6" ht="18.75" x14ac:dyDescent="0.2">
      <c r="B205" s="102"/>
      <c r="C205" s="102"/>
      <c r="D205" s="102"/>
      <c r="E205" s="102"/>
      <c r="F205" s="102"/>
    </row>
    <row r="206" spans="2:6" ht="18.75" x14ac:dyDescent="0.2">
      <c r="B206" s="102"/>
      <c r="C206" s="102"/>
      <c r="D206" s="102"/>
      <c r="E206" s="102"/>
      <c r="F206" s="102"/>
    </row>
    <row r="207" spans="2:6" ht="18.75" x14ac:dyDescent="0.2">
      <c r="B207" s="102"/>
      <c r="C207" s="102"/>
      <c r="D207" s="102"/>
      <c r="E207" s="102"/>
      <c r="F207" s="102"/>
    </row>
    <row r="208" spans="2:6" ht="18.75" x14ac:dyDescent="0.2">
      <c r="B208" s="102"/>
      <c r="C208" s="102"/>
      <c r="D208" s="102"/>
      <c r="E208" s="102"/>
      <c r="F208" s="102"/>
    </row>
    <row r="209" spans="2:6" ht="18.75" x14ac:dyDescent="0.2">
      <c r="B209" s="102"/>
      <c r="C209" s="102"/>
      <c r="D209" s="102"/>
      <c r="E209" s="102"/>
      <c r="F209" s="102"/>
    </row>
    <row r="210" spans="2:6" ht="18.75" x14ac:dyDescent="0.2">
      <c r="B210" s="102"/>
      <c r="C210" s="102"/>
      <c r="D210" s="102"/>
      <c r="E210" s="102"/>
      <c r="F210" s="102"/>
    </row>
    <row r="211" spans="2:6" ht="18.75" x14ac:dyDescent="0.2">
      <c r="B211" s="102"/>
      <c r="C211" s="102"/>
      <c r="D211" s="102"/>
      <c r="E211" s="102"/>
      <c r="F211" s="102"/>
    </row>
    <row r="212" spans="2:6" ht="18.75" x14ac:dyDescent="0.2">
      <c r="B212" s="102"/>
      <c r="C212" s="102"/>
      <c r="D212" s="102"/>
      <c r="E212" s="102"/>
      <c r="F212" s="102"/>
    </row>
    <row r="213" spans="2:6" ht="18.75" x14ac:dyDescent="0.2">
      <c r="B213" s="102"/>
      <c r="C213" s="102"/>
      <c r="D213" s="102"/>
      <c r="E213" s="102"/>
      <c r="F213" s="102"/>
    </row>
    <row r="214" spans="2:6" ht="18.75" x14ac:dyDescent="0.2">
      <c r="B214" s="102"/>
      <c r="C214" s="102"/>
      <c r="D214" s="102"/>
      <c r="E214" s="102"/>
      <c r="F214" s="102"/>
    </row>
    <row r="215" spans="2:6" ht="18.75" x14ac:dyDescent="0.2">
      <c r="B215" s="102"/>
      <c r="C215" s="102"/>
      <c r="D215" s="102"/>
      <c r="E215" s="102"/>
      <c r="F215" s="102"/>
    </row>
    <row r="216" spans="2:6" ht="18.75" x14ac:dyDescent="0.2">
      <c r="B216" s="102"/>
      <c r="C216" s="102"/>
      <c r="D216" s="102"/>
      <c r="E216" s="102"/>
      <c r="F216" s="102"/>
    </row>
    <row r="217" spans="2:6" ht="18.75" x14ac:dyDescent="0.2">
      <c r="B217" s="102"/>
      <c r="C217" s="102"/>
      <c r="D217" s="102"/>
      <c r="E217" s="102"/>
      <c r="F217" s="102"/>
    </row>
    <row r="218" spans="2:6" ht="18.75" x14ac:dyDescent="0.2">
      <c r="B218" s="102"/>
      <c r="C218" s="102"/>
      <c r="D218" s="102"/>
      <c r="E218" s="102"/>
      <c r="F218" s="102"/>
    </row>
    <row r="219" spans="2:6" ht="18.75" x14ac:dyDescent="0.2">
      <c r="B219" s="102"/>
      <c r="C219" s="102"/>
      <c r="D219" s="102"/>
      <c r="E219" s="102"/>
      <c r="F219" s="102"/>
    </row>
    <row r="220" spans="2:6" ht="18.75" x14ac:dyDescent="0.2">
      <c r="B220" s="102"/>
      <c r="C220" s="102"/>
      <c r="D220" s="102"/>
      <c r="E220" s="102"/>
      <c r="F220" s="102"/>
    </row>
    <row r="221" spans="2:6" ht="18.75" x14ac:dyDescent="0.2">
      <c r="B221" s="102"/>
      <c r="C221" s="102"/>
      <c r="D221" s="102"/>
      <c r="E221" s="102"/>
      <c r="F221" s="102"/>
    </row>
    <row r="222" spans="2:6" ht="18.75" x14ac:dyDescent="0.2">
      <c r="B222" s="102"/>
      <c r="C222" s="102"/>
      <c r="D222" s="102"/>
      <c r="E222" s="102"/>
      <c r="F222" s="102"/>
    </row>
    <row r="223" spans="2:6" ht="18.75" x14ac:dyDescent="0.2">
      <c r="B223" s="102"/>
      <c r="C223" s="102"/>
      <c r="D223" s="102"/>
      <c r="E223" s="102"/>
      <c r="F223" s="102"/>
    </row>
    <row r="224" spans="2:6" ht="18.75" x14ac:dyDescent="0.2">
      <c r="B224" s="102"/>
      <c r="C224" s="102"/>
      <c r="D224" s="102"/>
      <c r="E224" s="102"/>
      <c r="F224" s="102"/>
    </row>
    <row r="225" spans="2:6" ht="18.75" x14ac:dyDescent="0.2">
      <c r="B225" s="102"/>
      <c r="C225" s="102"/>
      <c r="D225" s="102"/>
      <c r="E225" s="102"/>
      <c r="F225" s="102"/>
    </row>
    <row r="226" spans="2:6" ht="18.75" x14ac:dyDescent="0.2">
      <c r="B226" s="102"/>
      <c r="C226" s="102"/>
      <c r="D226" s="102"/>
      <c r="E226" s="102"/>
      <c r="F226" s="102"/>
    </row>
    <row r="227" spans="2:6" ht="18.75" x14ac:dyDescent="0.2">
      <c r="B227" s="102"/>
      <c r="C227" s="102"/>
      <c r="D227" s="102"/>
      <c r="E227" s="102"/>
      <c r="F227" s="102"/>
    </row>
    <row r="228" spans="2:6" ht="18.75" x14ac:dyDescent="0.2">
      <c r="B228" s="102"/>
      <c r="C228" s="102"/>
      <c r="D228" s="102"/>
      <c r="E228" s="102"/>
      <c r="F228" s="102"/>
    </row>
    <row r="229" spans="2:6" ht="18.75" x14ac:dyDescent="0.2">
      <c r="B229" s="102"/>
      <c r="C229" s="102"/>
      <c r="D229" s="102"/>
      <c r="E229" s="102"/>
      <c r="F229" s="102"/>
    </row>
    <row r="230" spans="2:6" ht="18.75" x14ac:dyDescent="0.2">
      <c r="B230" s="102"/>
      <c r="C230" s="102"/>
      <c r="D230" s="102"/>
      <c r="E230" s="102"/>
      <c r="F230" s="102"/>
    </row>
    <row r="231" spans="2:6" ht="18.75" x14ac:dyDescent="0.2">
      <c r="B231" s="102"/>
      <c r="C231" s="102"/>
      <c r="D231" s="102"/>
      <c r="E231" s="102"/>
      <c r="F231" s="102"/>
    </row>
    <row r="232" spans="2:6" ht="18.75" x14ac:dyDescent="0.2">
      <c r="B232" s="102"/>
      <c r="C232" s="102"/>
      <c r="D232" s="102"/>
      <c r="E232" s="102"/>
      <c r="F232" s="102"/>
    </row>
    <row r="233" spans="2:6" ht="18.75" x14ac:dyDescent="0.2">
      <c r="B233" s="102"/>
      <c r="C233" s="102"/>
      <c r="D233" s="102"/>
      <c r="E233" s="102"/>
      <c r="F233" s="102"/>
    </row>
    <row r="234" spans="2:6" ht="18.75" x14ac:dyDescent="0.2">
      <c r="B234" s="102"/>
      <c r="C234" s="102"/>
      <c r="D234" s="102"/>
      <c r="E234" s="102"/>
      <c r="F234" s="102"/>
    </row>
    <row r="235" spans="2:6" ht="18.75" x14ac:dyDescent="0.2">
      <c r="B235" s="102"/>
      <c r="C235" s="102"/>
      <c r="D235" s="102"/>
      <c r="E235" s="102"/>
      <c r="F235" s="102"/>
    </row>
    <row r="236" spans="2:6" ht="18.75" x14ac:dyDescent="0.2">
      <c r="B236" s="102"/>
      <c r="C236" s="102"/>
      <c r="D236" s="102"/>
      <c r="E236" s="102"/>
      <c r="F236" s="102"/>
    </row>
    <row r="237" spans="2:6" ht="18.75" x14ac:dyDescent="0.2">
      <c r="B237" s="102"/>
      <c r="C237" s="102"/>
      <c r="D237" s="102"/>
      <c r="E237" s="102"/>
      <c r="F237" s="102"/>
    </row>
    <row r="238" spans="2:6" ht="18.75" x14ac:dyDescent="0.2">
      <c r="B238" s="102"/>
      <c r="C238" s="102"/>
      <c r="D238" s="102"/>
      <c r="E238" s="102"/>
      <c r="F238" s="102"/>
    </row>
    <row r="239" spans="2:6" ht="18.75" x14ac:dyDescent="0.2">
      <c r="B239" s="102"/>
      <c r="C239" s="102"/>
      <c r="D239" s="102"/>
      <c r="E239" s="102"/>
      <c r="F239" s="102"/>
    </row>
    <row r="240" spans="2:6" ht="18.75" x14ac:dyDescent="0.2">
      <c r="B240" s="102"/>
      <c r="C240" s="102"/>
      <c r="D240" s="102"/>
      <c r="E240" s="102"/>
      <c r="F240" s="102"/>
    </row>
    <row r="241" spans="2:6" ht="18.75" x14ac:dyDescent="0.2">
      <c r="B241" s="102"/>
      <c r="C241" s="102"/>
      <c r="D241" s="102"/>
      <c r="E241" s="102"/>
      <c r="F241" s="102"/>
    </row>
    <row r="242" spans="2:6" ht="18.75" x14ac:dyDescent="0.2">
      <c r="B242" s="102"/>
      <c r="C242" s="102"/>
      <c r="D242" s="102"/>
      <c r="E242" s="102"/>
      <c r="F242" s="102"/>
    </row>
    <row r="243" spans="2:6" ht="18.75" x14ac:dyDescent="0.2">
      <c r="B243" s="102"/>
      <c r="C243" s="102"/>
      <c r="D243" s="102"/>
      <c r="E243" s="102"/>
      <c r="F243" s="102"/>
    </row>
    <row r="244" spans="2:6" ht="18.75" x14ac:dyDescent="0.2">
      <c r="B244" s="102"/>
      <c r="C244" s="102"/>
      <c r="D244" s="102"/>
      <c r="E244" s="102"/>
      <c r="F244" s="102"/>
    </row>
    <row r="245" spans="2:6" ht="18.75" x14ac:dyDescent="0.2">
      <c r="B245" s="102"/>
      <c r="C245" s="102"/>
      <c r="D245" s="102"/>
      <c r="E245" s="102"/>
      <c r="F245" s="102"/>
    </row>
    <row r="246" spans="2:6" ht="18.75" x14ac:dyDescent="0.2">
      <c r="B246" s="102"/>
      <c r="C246" s="102"/>
      <c r="D246" s="102"/>
      <c r="E246" s="102"/>
      <c r="F246" s="102"/>
    </row>
    <row r="247" spans="2:6" ht="18.75" x14ac:dyDescent="0.2">
      <c r="B247" s="102"/>
      <c r="C247" s="102"/>
      <c r="D247" s="102"/>
      <c r="E247" s="102"/>
      <c r="F247" s="102"/>
    </row>
    <row r="248" spans="2:6" ht="18.75" x14ac:dyDescent="0.2">
      <c r="B248" s="102"/>
      <c r="C248" s="102"/>
      <c r="D248" s="102"/>
      <c r="E248" s="102"/>
      <c r="F248" s="102"/>
    </row>
    <row r="249" spans="2:6" ht="18.75" x14ac:dyDescent="0.2">
      <c r="B249" s="102"/>
      <c r="C249" s="102"/>
      <c r="D249" s="102"/>
      <c r="E249" s="102"/>
      <c r="F249" s="102"/>
    </row>
    <row r="250" spans="2:6" ht="18.75" x14ac:dyDescent="0.2">
      <c r="B250" s="102"/>
      <c r="C250" s="102"/>
      <c r="D250" s="102"/>
      <c r="E250" s="102"/>
      <c r="F250" s="102"/>
    </row>
    <row r="251" spans="2:6" ht="18.75" x14ac:dyDescent="0.2">
      <c r="B251" s="102"/>
      <c r="C251" s="102"/>
      <c r="D251" s="102"/>
      <c r="E251" s="102"/>
      <c r="F251" s="102"/>
    </row>
    <row r="252" spans="2:6" ht="18.75" x14ac:dyDescent="0.2">
      <c r="B252" s="102"/>
      <c r="C252" s="102"/>
      <c r="D252" s="102"/>
      <c r="E252" s="102"/>
      <c r="F252" s="102"/>
    </row>
  </sheetData>
  <sheetProtection formatCells="0" formatColumns="0" formatRows="0" insertHyperlinks="0" sort="0" autoFilter="0" pivotTables="0"/>
  <mergeCells count="40">
    <mergeCell ref="M54:M55"/>
    <mergeCell ref="M57:M58"/>
    <mergeCell ref="M59:M60"/>
    <mergeCell ref="L40:L41"/>
    <mergeCell ref="L42:L48"/>
    <mergeCell ref="M42:M43"/>
    <mergeCell ref="M44:M45"/>
    <mergeCell ref="Q3:Q76"/>
    <mergeCell ref="L49:L51"/>
    <mergeCell ref="L52:L53"/>
    <mergeCell ref="M52:M53"/>
    <mergeCell ref="L54:L61"/>
    <mergeCell ref="M47:M48"/>
    <mergeCell ref="L62:L69"/>
    <mergeCell ref="M62:M63"/>
    <mergeCell ref="M67:M68"/>
    <mergeCell ref="L72:L75"/>
    <mergeCell ref="M73:M74"/>
    <mergeCell ref="L35:L36"/>
    <mergeCell ref="L30:L32"/>
    <mergeCell ref="M30:M32"/>
    <mergeCell ref="L33:L34"/>
    <mergeCell ref="M33:M34"/>
    <mergeCell ref="M35:M36"/>
    <mergeCell ref="L2:L4"/>
    <mergeCell ref="L5:L6"/>
    <mergeCell ref="M5:M6"/>
    <mergeCell ref="L7:L29"/>
    <mergeCell ref="M7:M8"/>
    <mergeCell ref="M12:M14"/>
    <mergeCell ref="M18:M19"/>
    <mergeCell ref="M20:M21"/>
    <mergeCell ref="M22:M23"/>
    <mergeCell ref="M25:M26"/>
    <mergeCell ref="M28:M29"/>
    <mergeCell ref="B1:C1"/>
    <mergeCell ref="C2:G2"/>
    <mergeCell ref="C3:G3"/>
    <mergeCell ref="C4:G4"/>
    <mergeCell ref="L38:L39"/>
  </mergeCells>
  <phoneticPr fontId="0" type="noConversion"/>
  <pageMargins left="0.19685039370078741" right="0.19685039370078741" top="0.19685039370078741" bottom="0.19685039370078741" header="0.19685039370078741" footer="0.19685039370078741"/>
  <pageSetup paperSize="9" scale="72" fitToHeight="2" orientation="portrait" r:id="rId1"/>
  <headerFooter alignWithMargins="0"/>
  <rowBreaks count="1" manualBreakCount="1">
    <brk id="39" max="22" man="1"/>
  </rowBreaks>
  <ignoredErrors>
    <ignoredError sqref="C9:C14 C102 C79:C91 C99"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8A8A-C550-4951-9DEF-1566EA475C1C}">
  <sheetPr>
    <tabColor rgb="FF00B050"/>
  </sheetPr>
  <dimension ref="A1:IV432"/>
  <sheetViews>
    <sheetView view="pageBreakPreview" topLeftCell="A97" zoomScale="70" zoomScaleNormal="85" zoomScaleSheetLayoutView="70" workbookViewId="0">
      <selection activeCell="D109" sqref="D109"/>
    </sheetView>
  </sheetViews>
  <sheetFormatPr defaultColWidth="25.7109375" defaultRowHeight="12.75" zeroHeight="1" x14ac:dyDescent="0.2"/>
  <cols>
    <col min="1" max="1" width="16.7109375" customWidth="1"/>
    <col min="2" max="3" width="15.7109375" customWidth="1"/>
    <col min="4" max="4" width="24.7109375" customWidth="1"/>
    <col min="5" max="8" width="12.7109375" customWidth="1"/>
    <col min="9" max="10" width="24.7109375" customWidth="1"/>
    <col min="11" max="11" width="47.28515625" style="142" customWidth="1"/>
    <col min="12" max="12" width="17.5703125" style="142" customWidth="1"/>
    <col min="13" max="13" width="8.7109375" customWidth="1"/>
    <col min="14" max="14" width="8.7109375" style="148" customWidth="1"/>
    <col min="15" max="251" width="8.7109375" customWidth="1"/>
    <col min="252" max="252" width="15.140625" customWidth="1"/>
    <col min="253" max="253" width="22.7109375" customWidth="1"/>
    <col min="254" max="254" width="12.85546875" customWidth="1"/>
    <col min="255" max="255" width="14.42578125" customWidth="1"/>
    <col min="256" max="16384" width="25.7109375" style="117"/>
  </cols>
  <sheetData>
    <row r="1" spans="1:256" x14ac:dyDescent="0.2"/>
    <row r="2" spans="1:256" ht="21" customHeight="1" thickBot="1" x14ac:dyDescent="0.25">
      <c r="A2" s="105"/>
      <c r="B2" s="105"/>
      <c r="C2" s="105"/>
      <c r="D2" s="105"/>
      <c r="E2" s="105"/>
      <c r="F2" s="105"/>
      <c r="G2" s="105"/>
      <c r="H2" s="105"/>
      <c r="I2" s="368" t="s">
        <v>296</v>
      </c>
      <c r="J2" s="369"/>
      <c r="K2" s="171" t="s">
        <v>158</v>
      </c>
    </row>
    <row r="3" spans="1:256" ht="84" customHeight="1" thickBot="1" x14ac:dyDescent="0.5">
      <c r="A3" s="849" t="s">
        <v>574</v>
      </c>
      <c r="B3" s="850"/>
      <c r="C3" s="850"/>
      <c r="D3" s="850"/>
      <c r="E3" s="850"/>
      <c r="F3" s="850"/>
      <c r="G3" s="850"/>
      <c r="H3" s="850"/>
      <c r="I3" s="850"/>
      <c r="J3" s="851"/>
      <c r="K3" s="171" t="s">
        <v>159</v>
      </c>
    </row>
    <row r="4" spans="1:256" ht="26.25" thickBot="1" x14ac:dyDescent="0.4">
      <c r="A4" s="852" t="s">
        <v>287</v>
      </c>
      <c r="B4" s="853"/>
      <c r="C4" s="853"/>
      <c r="D4" s="853"/>
      <c r="E4" s="853"/>
      <c r="F4" s="853"/>
      <c r="G4" s="853"/>
      <c r="H4" s="853"/>
      <c r="I4" s="853"/>
      <c r="J4" s="854"/>
      <c r="K4" s="171" t="s">
        <v>641</v>
      </c>
    </row>
    <row r="5" spans="1:256" ht="48" customHeight="1" x14ac:dyDescent="0.2">
      <c r="A5" s="928" t="s">
        <v>495</v>
      </c>
      <c r="B5" s="929"/>
      <c r="C5" s="929"/>
      <c r="D5" s="879">
        <f>Заявка!A4</f>
        <v>0</v>
      </c>
      <c r="E5" s="879"/>
      <c r="F5" s="879"/>
      <c r="G5" s="879"/>
      <c r="H5" s="879"/>
      <c r="I5" s="879"/>
      <c r="J5" s="930"/>
      <c r="K5" s="171"/>
    </row>
    <row r="6" spans="1:256" ht="24" customHeight="1" x14ac:dyDescent="0.2">
      <c r="A6" s="873" t="s">
        <v>129</v>
      </c>
      <c r="B6" s="874"/>
      <c r="C6" s="874"/>
      <c r="D6" s="772">
        <f>Заявка!A6</f>
        <v>0</v>
      </c>
      <c r="E6" s="772"/>
      <c r="F6" s="772"/>
      <c r="G6" s="772"/>
      <c r="H6" s="772"/>
      <c r="I6" s="772"/>
      <c r="J6" s="860"/>
      <c r="K6" s="171"/>
    </row>
    <row r="7" spans="1:256" ht="24" customHeight="1" x14ac:dyDescent="0.2">
      <c r="A7" s="873" t="s">
        <v>130</v>
      </c>
      <c r="B7" s="874"/>
      <c r="C7" s="874"/>
      <c r="D7" s="772">
        <f>Заявка!G7</f>
        <v>0</v>
      </c>
      <c r="E7" s="772"/>
      <c r="F7" s="772"/>
      <c r="G7" s="772"/>
      <c r="H7" s="772"/>
      <c r="I7" s="772"/>
      <c r="J7" s="860"/>
      <c r="K7" s="171"/>
    </row>
    <row r="8" spans="1:256" ht="24" customHeight="1" x14ac:dyDescent="0.2">
      <c r="A8" s="873" t="s">
        <v>131</v>
      </c>
      <c r="B8" s="874"/>
      <c r="C8" s="874"/>
      <c r="D8" s="772">
        <f>Заявка!G12</f>
        <v>0</v>
      </c>
      <c r="E8" s="772"/>
      <c r="F8" s="772"/>
      <c r="G8" s="772"/>
      <c r="H8" s="772"/>
      <c r="I8" s="772"/>
      <c r="J8" s="860"/>
      <c r="K8" s="171"/>
    </row>
    <row r="9" spans="1:256" ht="24" customHeight="1" x14ac:dyDescent="0.2">
      <c r="A9" s="873" t="s">
        <v>679</v>
      </c>
      <c r="B9" s="874"/>
      <c r="C9" s="874"/>
      <c r="D9" s="772">
        <f>Заявка!G37</f>
        <v>0</v>
      </c>
      <c r="E9" s="772"/>
      <c r="F9" s="772"/>
      <c r="G9" s="772"/>
      <c r="H9" s="772"/>
      <c r="I9" s="772"/>
      <c r="J9" s="860"/>
      <c r="K9" s="171"/>
    </row>
    <row r="10" spans="1:256" ht="24" customHeight="1" x14ac:dyDescent="0.2">
      <c r="A10" s="873" t="s">
        <v>132</v>
      </c>
      <c r="B10" s="874"/>
      <c r="C10" s="874"/>
      <c r="D10" s="772">
        <f>Заявка!G57</f>
        <v>0</v>
      </c>
      <c r="E10" s="772"/>
      <c r="F10" s="772"/>
      <c r="G10" s="772"/>
      <c r="H10" s="772"/>
      <c r="I10" s="772"/>
      <c r="J10" s="860"/>
      <c r="K10" s="171"/>
    </row>
    <row r="11" spans="1:256" s="17" customFormat="1" ht="24" customHeight="1" x14ac:dyDescent="0.2">
      <c r="A11" s="935" t="s">
        <v>297</v>
      </c>
      <c r="B11" s="856"/>
      <c r="C11" s="856"/>
      <c r="D11" s="856"/>
      <c r="E11" s="856"/>
      <c r="F11" s="856"/>
      <c r="G11" s="856"/>
      <c r="H11" s="856"/>
      <c r="I11" s="856"/>
      <c r="J11" s="934"/>
      <c r="K11" s="231"/>
      <c r="L11" s="14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IV11" s="118"/>
    </row>
    <row r="12" spans="1:256" s="17" customFormat="1" ht="24" customHeight="1" x14ac:dyDescent="0.2">
      <c r="A12" s="687" t="s">
        <v>212</v>
      </c>
      <c r="B12" s="688"/>
      <c r="C12" s="688"/>
      <c r="D12" s="688"/>
      <c r="E12" s="688"/>
      <c r="F12" s="688"/>
      <c r="G12" s="685">
        <f>Заявка!G11</f>
        <v>0</v>
      </c>
      <c r="H12" s="772"/>
      <c r="I12" s="772"/>
      <c r="J12" s="860"/>
      <c r="K12" s="144"/>
      <c r="L12" s="144"/>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IV12" s="118"/>
    </row>
    <row r="13" spans="1:256" s="17" customFormat="1" ht="24" customHeight="1" x14ac:dyDescent="0.2">
      <c r="A13" s="687" t="s">
        <v>259</v>
      </c>
      <c r="B13" s="688"/>
      <c r="C13" s="688"/>
      <c r="D13" s="688"/>
      <c r="E13" s="688"/>
      <c r="F13" s="688"/>
      <c r="G13" s="685">
        <f>Заявка!G12</f>
        <v>0</v>
      </c>
      <c r="H13" s="772"/>
      <c r="I13" s="772"/>
      <c r="J13" s="860"/>
      <c r="K13" s="144"/>
      <c r="L13" s="144"/>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IV13" s="118"/>
    </row>
    <row r="14" spans="1:256" s="17" customFormat="1" ht="24" customHeight="1" x14ac:dyDescent="0.2">
      <c r="A14" s="687" t="s">
        <v>260</v>
      </c>
      <c r="B14" s="856"/>
      <c r="C14" s="856"/>
      <c r="D14" s="856"/>
      <c r="E14" s="856"/>
      <c r="F14" s="856"/>
      <c r="G14" s="685">
        <f>Заявка!G13</f>
        <v>0</v>
      </c>
      <c r="H14" s="772"/>
      <c r="I14" s="772"/>
      <c r="J14" s="860"/>
      <c r="K14" s="144"/>
      <c r="L14" s="144"/>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IV14" s="118"/>
    </row>
    <row r="15" spans="1:256" s="17" customFormat="1" ht="24" customHeight="1" x14ac:dyDescent="0.2">
      <c r="A15" s="687" t="s">
        <v>298</v>
      </c>
      <c r="B15" s="856"/>
      <c r="C15" s="856"/>
      <c r="D15" s="856"/>
      <c r="E15" s="856"/>
      <c r="F15" s="856"/>
      <c r="G15" s="685">
        <f>Заявка!G14</f>
        <v>0</v>
      </c>
      <c r="H15" s="772"/>
      <c r="I15" s="772"/>
      <c r="J15" s="860"/>
      <c r="K15" s="144"/>
      <c r="L15" s="144"/>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IV15" s="118"/>
    </row>
    <row r="16" spans="1:256" s="17" customFormat="1" ht="24" customHeight="1" x14ac:dyDescent="0.2">
      <c r="A16" s="687" t="s">
        <v>261</v>
      </c>
      <c r="B16" s="932"/>
      <c r="C16" s="932"/>
      <c r="D16" s="932"/>
      <c r="E16" s="932"/>
      <c r="F16" s="932"/>
      <c r="G16" s="932"/>
      <c r="H16" s="775" t="s">
        <v>262</v>
      </c>
      <c r="I16" s="775"/>
      <c r="J16" s="819"/>
      <c r="K16" s="144"/>
      <c r="L16" s="145"/>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IV16" s="118"/>
    </row>
    <row r="17" spans="1:256" s="17" customFormat="1" ht="24" customHeight="1" x14ac:dyDescent="0.2">
      <c r="A17" s="855">
        <f>Заявка!A16</f>
        <v>0</v>
      </c>
      <c r="B17" s="772"/>
      <c r="C17" s="772"/>
      <c r="D17" s="772"/>
      <c r="E17" s="772"/>
      <c r="F17" s="772"/>
      <c r="G17" s="772"/>
      <c r="H17" s="685">
        <f>Заявка!H16</f>
        <v>0</v>
      </c>
      <c r="I17" s="772"/>
      <c r="J17" s="860"/>
      <c r="K17" s="144"/>
      <c r="L17" s="144"/>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IV17" s="118"/>
    </row>
    <row r="18" spans="1:256" s="17" customFormat="1" ht="24" customHeight="1" x14ac:dyDescent="0.2">
      <c r="A18" s="687" t="s">
        <v>260</v>
      </c>
      <c r="B18" s="932"/>
      <c r="C18" s="932"/>
      <c r="D18" s="932"/>
      <c r="E18" s="932"/>
      <c r="F18" s="932"/>
      <c r="G18" s="932"/>
      <c r="H18" s="775" t="s">
        <v>260</v>
      </c>
      <c r="I18" s="775"/>
      <c r="J18" s="819"/>
      <c r="K18" s="144"/>
      <c r="L18" s="145"/>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IV18" s="118"/>
    </row>
    <row r="19" spans="1:256" s="17" customFormat="1" ht="24" customHeight="1" x14ac:dyDescent="0.2">
      <c r="A19" s="933">
        <f>Заявка!A18</f>
        <v>0</v>
      </c>
      <c r="B19" s="729"/>
      <c r="C19" s="729"/>
      <c r="D19" s="729"/>
      <c r="E19" s="729"/>
      <c r="F19" s="729"/>
      <c r="G19" s="729"/>
      <c r="H19" s="729">
        <f>Заявка!H18</f>
        <v>0</v>
      </c>
      <c r="I19" s="882"/>
      <c r="J19" s="931"/>
      <c r="K19" s="144"/>
      <c r="L19" s="144"/>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IV19" s="118"/>
    </row>
    <row r="20" spans="1:256" s="17" customFormat="1" ht="24" customHeight="1" x14ac:dyDescent="0.2">
      <c r="A20" s="687" t="s">
        <v>286</v>
      </c>
      <c r="B20" s="856"/>
      <c r="C20" s="856"/>
      <c r="D20" s="856"/>
      <c r="E20" s="856"/>
      <c r="F20" s="856"/>
      <c r="G20" s="856"/>
      <c r="H20" s="856"/>
      <c r="I20" s="856"/>
      <c r="J20" s="934"/>
      <c r="K20" s="177"/>
      <c r="L20" s="146"/>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IV20" s="118"/>
    </row>
    <row r="21" spans="1:256" s="17" customFormat="1" ht="24" customHeight="1" x14ac:dyDescent="0.2">
      <c r="A21" s="855">
        <f>Заявка!A20</f>
        <v>0</v>
      </c>
      <c r="B21" s="772"/>
      <c r="C21" s="772"/>
      <c r="D21" s="772"/>
      <c r="E21" s="772"/>
      <c r="F21" s="772"/>
      <c r="G21" s="772"/>
      <c r="H21" s="772"/>
      <c r="I21" s="772"/>
      <c r="J21" s="860"/>
      <c r="K21" s="144"/>
      <c r="L21" s="144"/>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IV21" s="118"/>
    </row>
    <row r="22" spans="1:256" s="17" customFormat="1" ht="24" customHeight="1" x14ac:dyDescent="0.2">
      <c r="A22" s="687" t="s">
        <v>160</v>
      </c>
      <c r="B22" s="856"/>
      <c r="C22" s="856"/>
      <c r="D22" s="856"/>
      <c r="E22" s="856"/>
      <c r="F22" s="856"/>
      <c r="G22" s="856"/>
      <c r="H22" s="856"/>
      <c r="I22" s="856"/>
      <c r="J22" s="934"/>
      <c r="K22" s="177"/>
      <c r="L22" s="146"/>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IV22" s="118"/>
    </row>
    <row r="23" spans="1:256" s="17" customFormat="1" ht="24" customHeight="1" x14ac:dyDescent="0.2">
      <c r="A23" s="855">
        <f>Заявка!A22</f>
        <v>0</v>
      </c>
      <c r="B23" s="772"/>
      <c r="C23" s="772"/>
      <c r="D23" s="772"/>
      <c r="E23" s="772"/>
      <c r="F23" s="772"/>
      <c r="G23" s="772"/>
      <c r="H23" s="772"/>
      <c r="I23" s="772"/>
      <c r="J23" s="860"/>
      <c r="K23" s="144"/>
      <c r="L23" s="144"/>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IV23" s="118"/>
    </row>
    <row r="24" spans="1:256" s="17" customFormat="1" ht="24" customHeight="1" x14ac:dyDescent="0.2">
      <c r="A24" s="687" t="s">
        <v>575</v>
      </c>
      <c r="B24" s="688"/>
      <c r="C24" s="688"/>
      <c r="D24" s="688"/>
      <c r="E24" s="688"/>
      <c r="F24" s="688"/>
      <c r="G24" s="729">
        <f>Заявка!G23</f>
        <v>0</v>
      </c>
      <c r="H24" s="882"/>
      <c r="I24" s="882"/>
      <c r="J24" s="931"/>
      <c r="K24" s="144"/>
      <c r="L24" s="144"/>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IV24" s="118"/>
    </row>
    <row r="25" spans="1:256" s="17" customFormat="1" ht="24" customHeight="1" x14ac:dyDescent="0.2">
      <c r="A25" s="687" t="s">
        <v>271</v>
      </c>
      <c r="B25" s="856"/>
      <c r="C25" s="856"/>
      <c r="D25" s="856"/>
      <c r="E25" s="856"/>
      <c r="F25" s="856"/>
      <c r="G25" s="856"/>
      <c r="H25" s="856"/>
      <c r="I25" s="856"/>
      <c r="J25" s="934"/>
      <c r="K25" s="177"/>
      <c r="L25" s="146"/>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IV25" s="118"/>
    </row>
    <row r="26" spans="1:256" s="17" customFormat="1" ht="40.5" customHeight="1" x14ac:dyDescent="0.2">
      <c r="A26" s="687" t="str">
        <f>Заявка!A25</f>
        <v>Ф.И.О. (Полностью)/ Полное наименование организации</v>
      </c>
      <c r="B26" s="688"/>
      <c r="C26" s="688"/>
      <c r="D26" s="688"/>
      <c r="E26" s="688"/>
      <c r="F26" s="312" t="s">
        <v>270</v>
      </c>
      <c r="G26" s="775" t="str">
        <f>Заявка!G25</f>
        <v>Идентификационный (личный) номер/ УНП</v>
      </c>
      <c r="H26" s="775"/>
      <c r="I26" s="775"/>
      <c r="J26" s="819"/>
      <c r="K26" s="144"/>
      <c r="L26" s="145"/>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IV26" s="118"/>
    </row>
    <row r="27" spans="1:256" s="17" customFormat="1" ht="24" customHeight="1" x14ac:dyDescent="0.2">
      <c r="A27" s="855">
        <f>Заявка!A26</f>
        <v>0</v>
      </c>
      <c r="B27" s="685"/>
      <c r="C27" s="685"/>
      <c r="D27" s="685"/>
      <c r="E27" s="685"/>
      <c r="F27" s="311">
        <f>Заявка!F26</f>
        <v>0</v>
      </c>
      <c r="G27" s="685">
        <f>Заявка!G26</f>
        <v>0</v>
      </c>
      <c r="H27" s="772"/>
      <c r="I27" s="772"/>
      <c r="J27" s="860"/>
      <c r="K27" s="144"/>
      <c r="L27" s="145"/>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IV27" s="118"/>
    </row>
    <row r="28" spans="1:256" s="17" customFormat="1" ht="24" customHeight="1" x14ac:dyDescent="0.2">
      <c r="A28" s="855">
        <f>Заявка!A27</f>
        <v>0</v>
      </c>
      <c r="B28" s="685"/>
      <c r="C28" s="685"/>
      <c r="D28" s="685"/>
      <c r="E28" s="685"/>
      <c r="F28" s="311">
        <f>Заявка!F27</f>
        <v>0</v>
      </c>
      <c r="G28" s="685">
        <f>Заявка!G27</f>
        <v>0</v>
      </c>
      <c r="H28" s="772"/>
      <c r="I28" s="772"/>
      <c r="J28" s="860"/>
      <c r="K28" s="144"/>
      <c r="L28" s="145"/>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IV28" s="118"/>
    </row>
    <row r="29" spans="1:256" s="17" customFormat="1" ht="24" customHeight="1" x14ac:dyDescent="0.2">
      <c r="A29" s="855">
        <f>Заявка!A28</f>
        <v>0</v>
      </c>
      <c r="B29" s="685"/>
      <c r="C29" s="685"/>
      <c r="D29" s="685"/>
      <c r="E29" s="685"/>
      <c r="F29" s="311">
        <f>Заявка!F28</f>
        <v>0</v>
      </c>
      <c r="G29" s="685">
        <f>Заявка!G28</f>
        <v>0</v>
      </c>
      <c r="H29" s="772"/>
      <c r="I29" s="772"/>
      <c r="J29" s="860"/>
      <c r="K29" s="144"/>
      <c r="L29" s="145"/>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IV29" s="118"/>
    </row>
    <row r="30" spans="1:256" s="17" customFormat="1" ht="24" customHeight="1" x14ac:dyDescent="0.2">
      <c r="A30" s="855">
        <f>Заявка!A29</f>
        <v>0</v>
      </c>
      <c r="B30" s="685"/>
      <c r="C30" s="685"/>
      <c r="D30" s="685"/>
      <c r="E30" s="685"/>
      <c r="F30" s="311">
        <f>Заявка!F29</f>
        <v>0</v>
      </c>
      <c r="G30" s="685">
        <f>Заявка!G29</f>
        <v>0</v>
      </c>
      <c r="H30" s="772"/>
      <c r="I30" s="772"/>
      <c r="J30" s="860"/>
      <c r="K30" s="144"/>
      <c r="L30" s="145"/>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IV30" s="118"/>
    </row>
    <row r="31" spans="1:256" s="17" customFormat="1" ht="24" customHeight="1" x14ac:dyDescent="0.2">
      <c r="A31" s="855">
        <f>Заявка!A30</f>
        <v>0</v>
      </c>
      <c r="B31" s="685"/>
      <c r="C31" s="685"/>
      <c r="D31" s="685"/>
      <c r="E31" s="685"/>
      <c r="F31" s="311">
        <f>Заявка!F30</f>
        <v>0</v>
      </c>
      <c r="G31" s="685">
        <f>Заявка!G30</f>
        <v>0</v>
      </c>
      <c r="H31" s="772"/>
      <c r="I31" s="772"/>
      <c r="J31" s="860"/>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IV31" s="118"/>
    </row>
    <row r="32" spans="1:256" s="17" customFormat="1" ht="24" customHeight="1" x14ac:dyDescent="0.2">
      <c r="A32" s="855">
        <f>Заявка!A31</f>
        <v>0</v>
      </c>
      <c r="B32" s="685"/>
      <c r="C32" s="685"/>
      <c r="D32" s="685"/>
      <c r="E32" s="685"/>
      <c r="F32" s="311">
        <f>Заявка!F31</f>
        <v>0</v>
      </c>
      <c r="G32" s="685">
        <f>Заявка!G31</f>
        <v>0</v>
      </c>
      <c r="H32" s="772"/>
      <c r="I32" s="772"/>
      <c r="J32" s="860"/>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IV32" s="118"/>
    </row>
    <row r="33" spans="1:256" s="17" customFormat="1" ht="24" customHeight="1" x14ac:dyDescent="0.2">
      <c r="A33" s="855">
        <f>Заявка!A32</f>
        <v>0</v>
      </c>
      <c r="B33" s="685"/>
      <c r="C33" s="685"/>
      <c r="D33" s="685"/>
      <c r="E33" s="685"/>
      <c r="F33" s="311">
        <f>Заявка!F32</f>
        <v>0</v>
      </c>
      <c r="G33" s="685">
        <f>Заявка!G32</f>
        <v>0</v>
      </c>
      <c r="H33" s="772"/>
      <c r="I33" s="772"/>
      <c r="J33" s="860"/>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IV33" s="118"/>
    </row>
    <row r="34" spans="1:256" s="17" customFormat="1" ht="24" customHeight="1" x14ac:dyDescent="0.2">
      <c r="A34" s="855">
        <f>Заявка!A33</f>
        <v>0</v>
      </c>
      <c r="B34" s="685"/>
      <c r="C34" s="685"/>
      <c r="D34" s="685"/>
      <c r="E34" s="685"/>
      <c r="F34" s="311">
        <f>Заявка!F33</f>
        <v>0</v>
      </c>
      <c r="G34" s="685">
        <f>Заявка!G33</f>
        <v>0</v>
      </c>
      <c r="H34" s="772"/>
      <c r="I34" s="772"/>
      <c r="J34" s="860"/>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IV34" s="118"/>
    </row>
    <row r="35" spans="1:256" s="17" customFormat="1" ht="24" customHeight="1" x14ac:dyDescent="0.2">
      <c r="A35" s="855">
        <f>Заявка!A34</f>
        <v>0</v>
      </c>
      <c r="B35" s="685"/>
      <c r="C35" s="685"/>
      <c r="D35" s="685"/>
      <c r="E35" s="685"/>
      <c r="F35" s="311">
        <f>Заявка!F34</f>
        <v>0</v>
      </c>
      <c r="G35" s="685">
        <f>Заявка!G34</f>
        <v>0</v>
      </c>
      <c r="H35" s="772"/>
      <c r="I35" s="772"/>
      <c r="J35" s="860"/>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IV35" s="118"/>
    </row>
    <row r="36" spans="1:256" s="109" customFormat="1" ht="51.75" customHeight="1" x14ac:dyDescent="0.2">
      <c r="A36" s="687" t="s">
        <v>493</v>
      </c>
      <c r="B36" s="688"/>
      <c r="C36" s="688"/>
      <c r="D36" s="688"/>
      <c r="E36" s="688"/>
      <c r="F36" s="688"/>
      <c r="G36" s="685">
        <f>Заявка!G35</f>
        <v>0</v>
      </c>
      <c r="H36" s="772"/>
      <c r="I36" s="772"/>
      <c r="J36" s="860"/>
      <c r="K36" s="103"/>
      <c r="L36" s="103"/>
      <c r="M36" s="103"/>
      <c r="N36" s="103"/>
      <c r="O36" s="103"/>
      <c r="P36" s="103"/>
      <c r="Q36" s="108"/>
      <c r="R36" s="108"/>
      <c r="S36" s="108"/>
      <c r="T36" s="108"/>
      <c r="U36" s="108"/>
      <c r="V36" s="108"/>
      <c r="W36" s="108"/>
      <c r="X36" s="108"/>
      <c r="Y36" s="108"/>
      <c r="Z36" s="108"/>
      <c r="AA36" s="108"/>
      <c r="AB36" s="108"/>
      <c r="AC36" s="108"/>
      <c r="AD36" s="108"/>
      <c r="AE36" s="108"/>
      <c r="AF36" s="108"/>
      <c r="AG36" s="108"/>
      <c r="AH36" s="108"/>
      <c r="AI36" s="108"/>
      <c r="AJ36" s="108"/>
      <c r="IV36" s="119"/>
    </row>
    <row r="37" spans="1:256" s="109" customFormat="1" ht="21.95" customHeight="1" x14ac:dyDescent="0.2">
      <c r="A37" s="687" t="s">
        <v>561</v>
      </c>
      <c r="B37" s="688"/>
      <c r="C37" s="688"/>
      <c r="D37" s="688"/>
      <c r="E37" s="938">
        <f>Заявка!G8</f>
        <v>0</v>
      </c>
      <c r="F37" s="685"/>
      <c r="G37" s="685"/>
      <c r="H37" s="685"/>
      <c r="I37" s="685"/>
      <c r="J37" s="686"/>
      <c r="K37" s="103"/>
      <c r="L37" s="103"/>
      <c r="M37" s="103"/>
      <c r="N37" s="103"/>
      <c r="O37" s="103"/>
      <c r="P37" s="103"/>
      <c r="Q37" s="108"/>
      <c r="R37" s="108"/>
      <c r="S37" s="108"/>
      <c r="T37" s="108"/>
      <c r="U37" s="108"/>
      <c r="V37" s="108"/>
      <c r="W37" s="108"/>
      <c r="X37" s="108"/>
      <c r="Y37" s="108"/>
      <c r="Z37" s="108"/>
      <c r="AA37" s="108"/>
      <c r="AB37" s="108"/>
      <c r="AC37" s="108"/>
      <c r="AD37" s="108"/>
      <c r="AE37" s="108"/>
      <c r="AF37" s="108"/>
      <c r="AG37" s="108"/>
      <c r="AH37" s="108"/>
      <c r="AI37" s="108"/>
      <c r="AJ37" s="108"/>
      <c r="IV37" s="119"/>
    </row>
    <row r="38" spans="1:256" ht="43.5" customHeight="1" x14ac:dyDescent="0.2">
      <c r="A38" s="687" t="s">
        <v>653</v>
      </c>
      <c r="B38" s="688"/>
      <c r="C38" s="688"/>
      <c r="D38" s="688"/>
      <c r="E38" s="936"/>
      <c r="F38" s="936"/>
      <c r="G38" s="936"/>
      <c r="H38" s="936"/>
      <c r="I38" s="936"/>
      <c r="J38" s="937"/>
      <c r="K38" s="108"/>
    </row>
    <row r="39" spans="1:256" ht="44.25" customHeight="1" x14ac:dyDescent="0.2">
      <c r="A39" s="687" t="s">
        <v>654</v>
      </c>
      <c r="B39" s="688"/>
      <c r="C39" s="688"/>
      <c r="D39" s="688"/>
      <c r="E39" s="936"/>
      <c r="F39" s="936"/>
      <c r="G39" s="936"/>
      <c r="H39" s="936"/>
      <c r="I39" s="936"/>
      <c r="J39" s="937"/>
      <c r="K39" s="108"/>
    </row>
    <row r="40" spans="1:256" ht="53.25" customHeight="1" thickBot="1" x14ac:dyDescent="0.25">
      <c r="A40" s="829" t="s">
        <v>629</v>
      </c>
      <c r="B40" s="894"/>
      <c r="C40" s="894"/>
      <c r="D40" s="894"/>
      <c r="E40" s="939"/>
      <c r="F40" s="939"/>
      <c r="G40" s="939"/>
      <c r="H40" s="939"/>
      <c r="I40" s="939"/>
      <c r="J40" s="940"/>
      <c r="K40" s="108"/>
    </row>
    <row r="41" spans="1:256" ht="36.75" customHeight="1" thickBot="1" x14ac:dyDescent="0.25">
      <c r="A41" s="868"/>
      <c r="B41" s="869"/>
      <c r="C41" s="869"/>
      <c r="D41" s="869"/>
      <c r="E41" s="869"/>
      <c r="F41" s="869"/>
      <c r="G41" s="869"/>
      <c r="H41" s="869"/>
      <c r="I41" s="869"/>
      <c r="J41" s="869"/>
      <c r="K41" s="117"/>
    </row>
    <row r="42" spans="1:256" ht="42" customHeight="1" x14ac:dyDescent="0.2">
      <c r="A42" s="888" t="s">
        <v>622</v>
      </c>
      <c r="B42" s="889"/>
      <c r="C42" s="889"/>
      <c r="D42" s="889"/>
      <c r="E42" s="889"/>
      <c r="F42" s="889"/>
      <c r="G42" s="889"/>
      <c r="H42" s="889"/>
      <c r="I42" s="889"/>
      <c r="J42" s="890"/>
      <c r="K42" s="117"/>
    </row>
    <row r="43" spans="1:256" ht="21.95" customHeight="1" x14ac:dyDescent="0.2">
      <c r="A43" s="687" t="s">
        <v>583</v>
      </c>
      <c r="B43" s="688"/>
      <c r="C43" s="688"/>
      <c r="D43" s="688"/>
      <c r="E43" s="688"/>
      <c r="F43" s="688"/>
      <c r="G43" s="688"/>
      <c r="H43" s="688"/>
      <c r="I43" s="688"/>
      <c r="J43" s="314" t="s">
        <v>158</v>
      </c>
      <c r="K43" s="117"/>
    </row>
    <row r="44" spans="1:256" ht="44.25" customHeight="1" thickBot="1" x14ac:dyDescent="0.25">
      <c r="A44" s="829" t="s">
        <v>144</v>
      </c>
      <c r="B44" s="894"/>
      <c r="C44" s="894"/>
      <c r="D44" s="894"/>
      <c r="E44" s="894" t="s">
        <v>158</v>
      </c>
      <c r="F44" s="894"/>
      <c r="G44" s="894"/>
      <c r="H44" s="894"/>
      <c r="I44" s="894"/>
      <c r="J44" s="315" t="s">
        <v>158</v>
      </c>
      <c r="K44" s="175"/>
    </row>
    <row r="45" spans="1:256" ht="36" customHeight="1" thickBot="1" x14ac:dyDescent="0.25">
      <c r="A45" s="684"/>
      <c r="B45" s="684"/>
      <c r="C45" s="684"/>
      <c r="D45" s="684"/>
      <c r="E45" s="684"/>
      <c r="F45" s="684"/>
      <c r="G45" s="684"/>
      <c r="H45" s="684"/>
      <c r="I45" s="684"/>
      <c r="J45" s="684"/>
      <c r="K45" s="175"/>
    </row>
    <row r="46" spans="1:256" ht="74.25" customHeight="1" thickBot="1" x14ac:dyDescent="0.25">
      <c r="A46" s="895" t="s">
        <v>663</v>
      </c>
      <c r="B46" s="896"/>
      <c r="C46" s="897"/>
      <c r="D46" s="898"/>
      <c r="E46" s="898"/>
      <c r="F46" s="898"/>
      <c r="G46" s="898"/>
      <c r="H46" s="898"/>
      <c r="I46" s="898"/>
      <c r="J46" s="899"/>
      <c r="K46" s="372" t="s">
        <v>666</v>
      </c>
    </row>
    <row r="47" spans="1:256" ht="31.5" customHeight="1" thickBot="1" x14ac:dyDescent="0.25">
      <c r="A47" s="868"/>
      <c r="B47" s="869"/>
      <c r="C47" s="869"/>
      <c r="D47" s="869"/>
      <c r="E47" s="869"/>
      <c r="F47" s="869"/>
      <c r="G47" s="869"/>
      <c r="H47" s="869"/>
      <c r="I47" s="869"/>
      <c r="J47" s="869"/>
      <c r="K47" s="175"/>
    </row>
    <row r="48" spans="1:256" ht="74.25" customHeight="1" x14ac:dyDescent="0.25">
      <c r="A48" s="900" t="s">
        <v>680</v>
      </c>
      <c r="B48" s="901"/>
      <c r="C48" s="901"/>
      <c r="D48" s="901"/>
      <c r="E48" s="901"/>
      <c r="F48" s="901"/>
      <c r="G48" s="901"/>
      <c r="H48" s="901"/>
      <c r="I48" s="901"/>
      <c r="J48" s="902"/>
      <c r="K48" s="373" t="s">
        <v>676</v>
      </c>
    </row>
    <row r="49" spans="1:11" ht="24" customHeight="1" x14ac:dyDescent="0.2">
      <c r="A49" s="692" t="s">
        <v>608</v>
      </c>
      <c r="B49" s="693"/>
      <c r="C49" s="693"/>
      <c r="D49" s="693"/>
      <c r="E49" s="693"/>
      <c r="F49" s="693"/>
      <c r="G49" s="693"/>
      <c r="H49" s="693"/>
      <c r="I49" s="693"/>
      <c r="J49" s="861"/>
      <c r="K49" s="355"/>
    </row>
    <row r="50" spans="1:11" ht="45.75" customHeight="1" x14ac:dyDescent="0.2">
      <c r="A50" s="692" t="s">
        <v>607</v>
      </c>
      <c r="B50" s="693"/>
      <c r="C50" s="693"/>
      <c r="D50" s="693"/>
      <c r="E50" s="693"/>
      <c r="F50" s="693"/>
      <c r="G50" s="693"/>
      <c r="H50" s="694"/>
      <c r="I50" s="695"/>
      <c r="J50" s="696"/>
      <c r="K50" s="175" t="s">
        <v>158</v>
      </c>
    </row>
    <row r="51" spans="1:11" ht="48.75" customHeight="1" x14ac:dyDescent="0.2">
      <c r="A51" s="692" t="s">
        <v>145</v>
      </c>
      <c r="B51" s="693"/>
      <c r="C51" s="693"/>
      <c r="D51" s="693"/>
      <c r="E51" s="693"/>
      <c r="F51" s="693"/>
      <c r="G51" s="693"/>
      <c r="H51" s="694"/>
      <c r="I51" s="695"/>
      <c r="J51" s="696"/>
      <c r="K51" s="175" t="s">
        <v>159</v>
      </c>
    </row>
    <row r="52" spans="1:11" ht="28.5" customHeight="1" x14ac:dyDescent="0.2">
      <c r="A52" s="692" t="s">
        <v>146</v>
      </c>
      <c r="B52" s="693"/>
      <c r="C52" s="693"/>
      <c r="D52" s="693"/>
      <c r="E52" s="693"/>
      <c r="F52" s="693"/>
      <c r="G52" s="693"/>
      <c r="H52" s="694"/>
      <c r="I52" s="695"/>
      <c r="J52" s="696"/>
      <c r="K52" s="175"/>
    </row>
    <row r="53" spans="1:11" ht="24.75" customHeight="1" x14ac:dyDescent="0.2">
      <c r="A53" s="692" t="s">
        <v>609</v>
      </c>
      <c r="B53" s="693"/>
      <c r="C53" s="693"/>
      <c r="D53" s="693"/>
      <c r="E53" s="693"/>
      <c r="F53" s="693"/>
      <c r="G53" s="693"/>
      <c r="H53" s="694"/>
      <c r="I53" s="695"/>
      <c r="J53" s="696"/>
      <c r="K53" s="175"/>
    </row>
    <row r="54" spans="1:11" ht="228" customHeight="1" thickBot="1" x14ac:dyDescent="0.25">
      <c r="A54" s="697" t="s">
        <v>615</v>
      </c>
      <c r="B54" s="698"/>
      <c r="C54" s="698"/>
      <c r="D54" s="698"/>
      <c r="E54" s="698"/>
      <c r="F54" s="698"/>
      <c r="G54" s="698"/>
      <c r="H54" s="699"/>
      <c r="I54" s="703"/>
      <c r="J54" s="705"/>
      <c r="K54" s="232"/>
    </row>
    <row r="55" spans="1:11" ht="22.5" customHeight="1" thickBot="1" x14ac:dyDescent="0.25">
      <c r="A55" s="870"/>
      <c r="B55" s="871"/>
      <c r="C55" s="871"/>
      <c r="D55" s="871"/>
      <c r="E55" s="871"/>
      <c r="F55" s="871"/>
      <c r="G55" s="871"/>
      <c r="H55" s="871"/>
      <c r="I55" s="871"/>
      <c r="J55" s="872"/>
      <c r="K55" s="232"/>
    </row>
    <row r="56" spans="1:11" ht="45.75" customHeight="1" x14ac:dyDescent="0.2">
      <c r="A56" s="862" t="s">
        <v>640</v>
      </c>
      <c r="B56" s="863"/>
      <c r="C56" s="863"/>
      <c r="D56" s="863"/>
      <c r="E56" s="863"/>
      <c r="F56" s="863"/>
      <c r="G56" s="863"/>
      <c r="H56" s="863"/>
      <c r="I56" s="863"/>
      <c r="J56" s="864"/>
      <c r="K56" s="234"/>
    </row>
    <row r="57" spans="1:11" ht="21.95" customHeight="1" x14ac:dyDescent="0.2">
      <c r="A57" s="687" t="s">
        <v>542</v>
      </c>
      <c r="B57" s="688"/>
      <c r="C57" s="688"/>
      <c r="D57" s="688"/>
      <c r="E57" s="904"/>
      <c r="F57" s="904"/>
      <c r="G57" s="904"/>
      <c r="H57" s="904"/>
      <c r="I57" s="904"/>
      <c r="J57" s="905"/>
      <c r="K57" s="175"/>
    </row>
    <row r="58" spans="1:11" ht="21.95" customHeight="1" x14ac:dyDescent="0.2">
      <c r="A58" s="687" t="s">
        <v>543</v>
      </c>
      <c r="B58" s="688"/>
      <c r="C58" s="688"/>
      <c r="D58" s="688"/>
      <c r="E58" s="904"/>
      <c r="F58" s="904"/>
      <c r="G58" s="904"/>
      <c r="H58" s="904"/>
      <c r="I58" s="904"/>
      <c r="J58" s="905"/>
      <c r="K58" s="175"/>
    </row>
    <row r="59" spans="1:11" ht="21.95" customHeight="1" x14ac:dyDescent="0.2">
      <c r="A59" s="687" t="s">
        <v>544</v>
      </c>
      <c r="B59" s="688"/>
      <c r="C59" s="688"/>
      <c r="D59" s="688"/>
      <c r="E59" s="904"/>
      <c r="F59" s="904"/>
      <c r="G59" s="904"/>
      <c r="H59" s="904"/>
      <c r="I59" s="904"/>
      <c r="J59" s="905"/>
      <c r="K59" s="175"/>
    </row>
    <row r="60" spans="1:11" ht="21.95" customHeight="1" x14ac:dyDescent="0.2">
      <c r="A60" s="687" t="s">
        <v>545</v>
      </c>
      <c r="B60" s="688"/>
      <c r="C60" s="688"/>
      <c r="D60" s="688"/>
      <c r="E60" s="904"/>
      <c r="F60" s="904"/>
      <c r="G60" s="904"/>
      <c r="H60" s="904"/>
      <c r="I60" s="904"/>
      <c r="J60" s="905"/>
      <c r="K60" s="175"/>
    </row>
    <row r="61" spans="1:11" ht="21.95" customHeight="1" x14ac:dyDescent="0.2">
      <c r="A61" s="687" t="s">
        <v>546</v>
      </c>
      <c r="B61" s="688"/>
      <c r="C61" s="688"/>
      <c r="D61" s="688"/>
      <c r="E61" s="904"/>
      <c r="F61" s="904"/>
      <c r="G61" s="904"/>
      <c r="H61" s="904"/>
      <c r="I61" s="904"/>
      <c r="J61" s="905"/>
      <c r="K61" s="234"/>
    </row>
    <row r="62" spans="1:11" ht="21.95" customHeight="1" x14ac:dyDescent="0.2">
      <c r="A62" s="687" t="s">
        <v>547</v>
      </c>
      <c r="B62" s="688"/>
      <c r="C62" s="688"/>
      <c r="D62" s="688"/>
      <c r="E62" s="904"/>
      <c r="F62" s="904"/>
      <c r="G62" s="904"/>
      <c r="H62" s="904"/>
      <c r="I62" s="904"/>
      <c r="J62" s="905"/>
      <c r="K62" s="234"/>
    </row>
    <row r="63" spans="1:11" ht="21.95" customHeight="1" x14ac:dyDescent="0.2">
      <c r="A63" s="687" t="s">
        <v>548</v>
      </c>
      <c r="B63" s="688"/>
      <c r="C63" s="688"/>
      <c r="D63" s="688"/>
      <c r="E63" s="904"/>
      <c r="F63" s="904"/>
      <c r="G63" s="904"/>
      <c r="H63" s="904"/>
      <c r="I63" s="904"/>
      <c r="J63" s="905"/>
      <c r="K63" s="234"/>
    </row>
    <row r="64" spans="1:11" ht="21.95" customHeight="1" x14ac:dyDescent="0.2">
      <c r="A64" s="687" t="s">
        <v>549</v>
      </c>
      <c r="B64" s="688"/>
      <c r="C64" s="688"/>
      <c r="D64" s="688"/>
      <c r="E64" s="904"/>
      <c r="F64" s="904"/>
      <c r="G64" s="904"/>
      <c r="H64" s="904"/>
      <c r="I64" s="904"/>
      <c r="J64" s="905"/>
      <c r="K64" s="234"/>
    </row>
    <row r="65" spans="1:11" ht="46.5" customHeight="1" x14ac:dyDescent="0.2">
      <c r="A65" s="687" t="s">
        <v>523</v>
      </c>
      <c r="B65" s="688"/>
      <c r="C65" s="688"/>
      <c r="D65" s="688"/>
      <c r="E65" s="941"/>
      <c r="F65" s="941"/>
      <c r="G65" s="941"/>
      <c r="H65" s="941"/>
      <c r="I65" s="941"/>
      <c r="J65" s="942"/>
      <c r="K65" s="234"/>
    </row>
    <row r="66" spans="1:11" ht="93.75" customHeight="1" x14ac:dyDescent="0.2">
      <c r="A66" s="692" t="s">
        <v>627</v>
      </c>
      <c r="B66" s="693"/>
      <c r="C66" s="693"/>
      <c r="D66" s="693"/>
      <c r="E66" s="693"/>
      <c r="F66" s="693"/>
      <c r="G66" s="693"/>
      <c r="H66" s="694"/>
      <c r="I66" s="695"/>
      <c r="J66" s="696"/>
      <c r="K66" s="234" t="s">
        <v>667</v>
      </c>
    </row>
    <row r="67" spans="1:11" ht="66" customHeight="1" x14ac:dyDescent="0.2">
      <c r="A67" s="692" t="s">
        <v>605</v>
      </c>
      <c r="B67" s="693"/>
      <c r="C67" s="693"/>
      <c r="D67" s="693"/>
      <c r="E67" s="693"/>
      <c r="F67" s="693"/>
      <c r="G67" s="693"/>
      <c r="H67" s="694"/>
      <c r="I67" s="695"/>
      <c r="J67" s="696"/>
      <c r="K67" s="234"/>
    </row>
    <row r="68" spans="1:11" ht="68.25" customHeight="1" x14ac:dyDescent="0.2">
      <c r="A68" s="692" t="s">
        <v>524</v>
      </c>
      <c r="B68" s="693"/>
      <c r="C68" s="693"/>
      <c r="D68" s="693"/>
      <c r="E68" s="693"/>
      <c r="F68" s="693"/>
      <c r="G68" s="693"/>
      <c r="H68" s="694"/>
      <c r="I68" s="695"/>
      <c r="J68" s="696"/>
      <c r="K68" s="234"/>
    </row>
    <row r="69" spans="1:11" ht="53.25" customHeight="1" x14ac:dyDescent="0.2">
      <c r="A69" s="692" t="s">
        <v>525</v>
      </c>
      <c r="B69" s="693"/>
      <c r="C69" s="693"/>
      <c r="D69" s="693"/>
      <c r="E69" s="693"/>
      <c r="F69" s="693"/>
      <c r="G69" s="693"/>
      <c r="H69" s="694"/>
      <c r="I69" s="695"/>
      <c r="J69" s="696"/>
      <c r="K69" s="234"/>
    </row>
    <row r="70" spans="1:11" ht="50.25" customHeight="1" x14ac:dyDescent="0.2">
      <c r="A70" s="692" t="s">
        <v>550</v>
      </c>
      <c r="B70" s="693"/>
      <c r="C70" s="693"/>
      <c r="D70" s="693"/>
      <c r="E70" s="693"/>
      <c r="F70" s="693"/>
      <c r="G70" s="693"/>
      <c r="H70" s="694"/>
      <c r="I70" s="695"/>
      <c r="J70" s="696"/>
      <c r="K70" s="234"/>
    </row>
    <row r="71" spans="1:11" ht="212.25" customHeight="1" x14ac:dyDescent="0.2">
      <c r="A71" s="692" t="s">
        <v>526</v>
      </c>
      <c r="B71" s="693"/>
      <c r="C71" s="693"/>
      <c r="D71" s="693"/>
      <c r="E71" s="693"/>
      <c r="F71" s="693"/>
      <c r="G71" s="693"/>
      <c r="H71" s="694"/>
      <c r="I71" s="695"/>
      <c r="J71" s="696"/>
      <c r="K71" s="234"/>
    </row>
    <row r="72" spans="1:11" ht="49.5" customHeight="1" x14ac:dyDescent="0.2">
      <c r="A72" s="692" t="s">
        <v>606</v>
      </c>
      <c r="B72" s="693"/>
      <c r="C72" s="693"/>
      <c r="D72" s="693"/>
      <c r="E72" s="693"/>
      <c r="F72" s="693"/>
      <c r="G72" s="693"/>
      <c r="H72" s="694"/>
      <c r="I72" s="695"/>
      <c r="J72" s="696"/>
      <c r="K72" s="234"/>
    </row>
    <row r="73" spans="1:11" ht="48" customHeight="1" x14ac:dyDescent="0.2">
      <c r="A73" s="692" t="s">
        <v>527</v>
      </c>
      <c r="B73" s="693"/>
      <c r="C73" s="693"/>
      <c r="D73" s="693"/>
      <c r="E73" s="693"/>
      <c r="F73" s="693"/>
      <c r="G73" s="693"/>
      <c r="H73" s="694"/>
      <c r="I73" s="695"/>
      <c r="J73" s="696"/>
      <c r="K73" s="234"/>
    </row>
    <row r="74" spans="1:11" ht="126.75" customHeight="1" thickBot="1" x14ac:dyDescent="0.25">
      <c r="A74" s="697" t="s">
        <v>551</v>
      </c>
      <c r="B74" s="698"/>
      <c r="C74" s="698"/>
      <c r="D74" s="698"/>
      <c r="E74" s="698"/>
      <c r="F74" s="698"/>
      <c r="G74" s="698"/>
      <c r="H74" s="699"/>
      <c r="I74" s="703"/>
      <c r="J74" s="705"/>
      <c r="K74" s="234"/>
    </row>
    <row r="75" spans="1:11" ht="21" customHeight="1" thickBot="1" x14ac:dyDescent="0.25">
      <c r="A75" s="868"/>
      <c r="B75" s="869"/>
      <c r="C75" s="869"/>
      <c r="D75" s="869"/>
      <c r="E75" s="869"/>
      <c r="F75" s="869"/>
      <c r="G75" s="869"/>
      <c r="H75" s="869"/>
      <c r="I75" s="869"/>
      <c r="J75" s="869"/>
      <c r="K75" s="234"/>
    </row>
    <row r="76" spans="1:11" ht="51" customHeight="1" x14ac:dyDescent="0.2">
      <c r="A76" s="862" t="s">
        <v>681</v>
      </c>
      <c r="B76" s="863"/>
      <c r="C76" s="863"/>
      <c r="D76" s="863"/>
      <c r="E76" s="863"/>
      <c r="F76" s="863"/>
      <c r="G76" s="863"/>
      <c r="H76" s="863"/>
      <c r="I76" s="863"/>
      <c r="J76" s="864"/>
      <c r="K76" s="234" t="s">
        <v>668</v>
      </c>
    </row>
    <row r="77" spans="1:11" ht="42.75" customHeight="1" x14ac:dyDescent="0.2">
      <c r="A77" s="687" t="s">
        <v>682</v>
      </c>
      <c r="B77" s="688"/>
      <c r="C77" s="688"/>
      <c r="D77" s="688"/>
      <c r="E77" s="688"/>
      <c r="F77" s="688"/>
      <c r="G77" s="688"/>
      <c r="H77" s="688"/>
      <c r="I77" s="685"/>
      <c r="J77" s="686"/>
      <c r="K77" s="234"/>
    </row>
    <row r="78" spans="1:11" ht="30" customHeight="1" x14ac:dyDescent="0.2">
      <c r="A78" s="687" t="s">
        <v>610</v>
      </c>
      <c r="B78" s="688"/>
      <c r="C78" s="688"/>
      <c r="D78" s="688"/>
      <c r="E78" s="688"/>
      <c r="F78" s="688"/>
      <c r="G78" s="688"/>
      <c r="H78" s="688"/>
      <c r="I78" s="685"/>
      <c r="J78" s="686"/>
      <c r="K78" s="234"/>
    </row>
    <row r="79" spans="1:11" ht="30" customHeight="1" x14ac:dyDescent="0.2">
      <c r="A79" s="687" t="s">
        <v>683</v>
      </c>
      <c r="B79" s="688"/>
      <c r="C79" s="688"/>
      <c r="D79" s="688"/>
      <c r="E79" s="688"/>
      <c r="F79" s="688"/>
      <c r="G79" s="688"/>
      <c r="H79" s="688"/>
      <c r="I79" s="685"/>
      <c r="J79" s="686"/>
      <c r="K79" s="234"/>
    </row>
    <row r="80" spans="1:11" ht="30" customHeight="1" thickBot="1" x14ac:dyDescent="0.25">
      <c r="A80" s="829" t="s">
        <v>665</v>
      </c>
      <c r="B80" s="894"/>
      <c r="C80" s="894"/>
      <c r="D80" s="894"/>
      <c r="E80" s="894"/>
      <c r="F80" s="894"/>
      <c r="G80" s="894"/>
      <c r="H80" s="894"/>
      <c r="I80" s="832"/>
      <c r="J80" s="833"/>
      <c r="K80" s="234"/>
    </row>
    <row r="81" spans="1:13" ht="21.95" customHeight="1" thickBot="1" x14ac:dyDescent="0.25">
      <c r="A81" s="868"/>
      <c r="B81" s="869"/>
      <c r="C81" s="869"/>
      <c r="D81" s="869"/>
      <c r="E81" s="869"/>
      <c r="F81" s="869"/>
      <c r="G81" s="869"/>
      <c r="H81" s="869"/>
      <c r="I81" s="869"/>
      <c r="J81" s="869"/>
      <c r="K81" s="234"/>
    </row>
    <row r="82" spans="1:13" ht="54.75" customHeight="1" x14ac:dyDescent="0.2">
      <c r="A82" s="885" t="s">
        <v>655</v>
      </c>
      <c r="B82" s="886"/>
      <c r="C82" s="886"/>
      <c r="D82" s="886"/>
      <c r="E82" s="886"/>
      <c r="F82" s="886"/>
      <c r="G82" s="886"/>
      <c r="H82" s="886"/>
      <c r="I82" s="886"/>
      <c r="J82" s="887"/>
      <c r="K82" s="234"/>
    </row>
    <row r="83" spans="1:13" ht="44.25" customHeight="1" x14ac:dyDescent="0.2">
      <c r="A83" s="692" t="s">
        <v>658</v>
      </c>
      <c r="B83" s="693"/>
      <c r="C83" s="693"/>
      <c r="D83" s="693"/>
      <c r="E83" s="693"/>
      <c r="F83" s="693"/>
      <c r="G83" s="693"/>
      <c r="H83" s="694"/>
      <c r="I83" s="695"/>
      <c r="J83" s="696"/>
      <c r="K83" s="234"/>
    </row>
    <row r="84" spans="1:13" ht="42.75" customHeight="1" x14ac:dyDescent="0.2">
      <c r="A84" s="692" t="s">
        <v>657</v>
      </c>
      <c r="B84" s="693"/>
      <c r="C84" s="693"/>
      <c r="D84" s="693"/>
      <c r="E84" s="693"/>
      <c r="F84" s="693"/>
      <c r="G84" s="693"/>
      <c r="H84" s="694"/>
      <c r="I84" s="695"/>
      <c r="J84" s="696"/>
      <c r="K84" s="234"/>
    </row>
    <row r="85" spans="1:13" ht="40.5" customHeight="1" x14ac:dyDescent="0.2">
      <c r="A85" s="692" t="s">
        <v>656</v>
      </c>
      <c r="B85" s="693"/>
      <c r="C85" s="693"/>
      <c r="D85" s="693"/>
      <c r="E85" s="693"/>
      <c r="F85" s="693"/>
      <c r="G85" s="693"/>
      <c r="H85" s="694"/>
      <c r="I85" s="695"/>
      <c r="J85" s="696"/>
      <c r="K85" s="234"/>
    </row>
    <row r="86" spans="1:13" ht="69" customHeight="1" x14ac:dyDescent="0.2">
      <c r="A86" s="692" t="s">
        <v>529</v>
      </c>
      <c r="B86" s="693"/>
      <c r="C86" s="693"/>
      <c r="D86" s="693"/>
      <c r="E86" s="693"/>
      <c r="F86" s="693"/>
      <c r="G86" s="693"/>
      <c r="H86" s="694"/>
      <c r="I86" s="695"/>
      <c r="J86" s="696"/>
      <c r="K86" s="234"/>
      <c r="M86" s="301" t="s">
        <v>625</v>
      </c>
    </row>
    <row r="87" spans="1:13" ht="49.5" customHeight="1" x14ac:dyDescent="0.2">
      <c r="A87" s="692" t="s">
        <v>647</v>
      </c>
      <c r="B87" s="693"/>
      <c r="C87" s="693"/>
      <c r="D87" s="693"/>
      <c r="E87" s="693"/>
      <c r="F87" s="693"/>
      <c r="G87" s="693"/>
      <c r="H87" s="694"/>
      <c r="I87" s="695"/>
      <c r="J87" s="696"/>
      <c r="K87" s="234"/>
      <c r="M87" s="301" t="s">
        <v>626</v>
      </c>
    </row>
    <row r="88" spans="1:13" ht="213.75" customHeight="1" x14ac:dyDescent="0.2">
      <c r="A88" s="692" t="s">
        <v>624</v>
      </c>
      <c r="B88" s="693"/>
      <c r="C88" s="693"/>
      <c r="D88" s="693"/>
      <c r="E88" s="693"/>
      <c r="F88" s="693"/>
      <c r="G88" s="693"/>
      <c r="H88" s="694"/>
      <c r="I88" s="695"/>
      <c r="J88" s="696"/>
      <c r="K88" s="374" t="s">
        <v>616</v>
      </c>
      <c r="M88" t="s">
        <v>623</v>
      </c>
    </row>
    <row r="89" spans="1:13" ht="113.25" customHeight="1" x14ac:dyDescent="0.2">
      <c r="A89" s="692" t="s">
        <v>528</v>
      </c>
      <c r="B89" s="693"/>
      <c r="C89" s="693"/>
      <c r="D89" s="693"/>
      <c r="E89" s="693"/>
      <c r="F89" s="693"/>
      <c r="G89" s="693"/>
      <c r="H89" s="694"/>
      <c r="I89" s="695"/>
      <c r="J89" s="696"/>
      <c r="K89" s="234"/>
    </row>
    <row r="90" spans="1:13" ht="49.5" customHeight="1" x14ac:dyDescent="0.2">
      <c r="A90" s="692" t="s">
        <v>541</v>
      </c>
      <c r="B90" s="693"/>
      <c r="C90" s="693"/>
      <c r="D90" s="693"/>
      <c r="E90" s="693"/>
      <c r="F90" s="693"/>
      <c r="G90" s="693"/>
      <c r="H90" s="694"/>
      <c r="I90" s="695"/>
      <c r="J90" s="696"/>
      <c r="K90" s="234"/>
    </row>
    <row r="91" spans="1:13" ht="70.5" customHeight="1" x14ac:dyDescent="0.2">
      <c r="A91" s="692" t="s">
        <v>643</v>
      </c>
      <c r="B91" s="693"/>
      <c r="C91" s="693"/>
      <c r="D91" s="693"/>
      <c r="E91" s="693"/>
      <c r="F91" s="693"/>
      <c r="G91" s="693"/>
      <c r="H91" s="694"/>
      <c r="I91" s="695"/>
      <c r="J91" s="696"/>
      <c r="K91" s="234"/>
    </row>
    <row r="92" spans="1:13" ht="71.25" customHeight="1" x14ac:dyDescent="0.2">
      <c r="A92" s="692" t="s">
        <v>646</v>
      </c>
      <c r="B92" s="693"/>
      <c r="C92" s="693"/>
      <c r="D92" s="693"/>
      <c r="E92" s="693"/>
      <c r="F92" s="693"/>
      <c r="G92" s="693"/>
      <c r="H92" s="694"/>
      <c r="I92" s="695"/>
      <c r="J92" s="696"/>
      <c r="K92" s="234"/>
    </row>
    <row r="93" spans="1:13" ht="90" customHeight="1" x14ac:dyDescent="0.2">
      <c r="A93" s="692" t="s">
        <v>648</v>
      </c>
      <c r="B93" s="693"/>
      <c r="C93" s="693"/>
      <c r="D93" s="693"/>
      <c r="E93" s="693"/>
      <c r="F93" s="693"/>
      <c r="G93" s="693"/>
      <c r="H93" s="694"/>
      <c r="I93" s="695"/>
      <c r="J93" s="696"/>
      <c r="K93" s="374" t="s">
        <v>616</v>
      </c>
    </row>
    <row r="94" spans="1:13" ht="72.75" customHeight="1" thickBot="1" x14ac:dyDescent="0.25">
      <c r="A94" s="697" t="s">
        <v>644</v>
      </c>
      <c r="B94" s="698"/>
      <c r="C94" s="698"/>
      <c r="D94" s="698"/>
      <c r="E94" s="698"/>
      <c r="F94" s="698"/>
      <c r="G94" s="698"/>
      <c r="H94" s="699"/>
      <c r="I94" s="703"/>
      <c r="J94" s="705"/>
      <c r="K94" s="374" t="s">
        <v>616</v>
      </c>
    </row>
    <row r="95" spans="1:13" ht="26.25" customHeight="1" thickBot="1" x14ac:dyDescent="0.25">
      <c r="A95" s="868"/>
      <c r="B95" s="869"/>
      <c r="C95" s="869"/>
      <c r="D95" s="869"/>
      <c r="E95" s="869"/>
      <c r="F95" s="869"/>
      <c r="G95" s="869"/>
      <c r="H95" s="869"/>
      <c r="I95" s="869"/>
      <c r="J95" s="869"/>
      <c r="K95" s="290"/>
    </row>
    <row r="96" spans="1:13" ht="30" customHeight="1" thickBot="1" x14ac:dyDescent="0.25">
      <c r="A96" s="799" t="s">
        <v>577</v>
      </c>
      <c r="B96" s="943"/>
      <c r="C96" s="943"/>
      <c r="D96" s="943"/>
      <c r="E96" s="943"/>
      <c r="F96" s="943"/>
      <c r="G96" s="943"/>
      <c r="H96" s="943"/>
      <c r="I96" s="943"/>
      <c r="J96" s="944"/>
      <c r="K96" s="175"/>
    </row>
    <row r="97" spans="1:255" ht="30" customHeight="1" x14ac:dyDescent="0.2">
      <c r="A97" s="891" t="s">
        <v>578</v>
      </c>
      <c r="B97" s="892"/>
      <c r="C97" s="892"/>
      <c r="D97" s="892"/>
      <c r="E97" s="892"/>
      <c r="F97" s="892"/>
      <c r="G97" s="892"/>
      <c r="H97" s="892"/>
      <c r="I97" s="892"/>
      <c r="J97" s="893"/>
      <c r="K97" s="175"/>
    </row>
    <row r="98" spans="1:255" s="289" customFormat="1" ht="22.5" hidden="1" customHeight="1" x14ac:dyDescent="0.2">
      <c r="A98" s="358"/>
      <c r="J98" s="359"/>
      <c r="K98" s="286" t="s">
        <v>664</v>
      </c>
      <c r="L98" s="287"/>
      <c r="M98" s="288"/>
      <c r="N98" s="287"/>
      <c r="O98" s="288"/>
      <c r="P98" s="288"/>
      <c r="Q98" s="288"/>
      <c r="R98" s="288"/>
      <c r="S98" s="288"/>
      <c r="T98" s="288"/>
      <c r="U98" s="288"/>
      <c r="V98" s="288"/>
      <c r="W98" s="288"/>
      <c r="X98" s="288"/>
      <c r="Y98" s="288"/>
      <c r="Z98" s="288"/>
      <c r="AA98" s="288"/>
      <c r="AB98" s="288"/>
      <c r="AC98" s="288"/>
      <c r="AD98" s="288"/>
      <c r="AE98" s="288"/>
      <c r="AF98" s="288"/>
      <c r="AG98" s="288"/>
      <c r="AH98" s="288"/>
      <c r="AI98" s="288"/>
      <c r="AJ98" s="288"/>
      <c r="AK98" s="288"/>
      <c r="AL98" s="288"/>
      <c r="AM98" s="288"/>
      <c r="AN98" s="288"/>
      <c r="AO98" s="288"/>
      <c r="AP98" s="288"/>
      <c r="AQ98" s="288"/>
      <c r="AR98" s="288"/>
      <c r="AS98" s="288"/>
      <c r="AT98" s="288"/>
      <c r="AU98" s="288"/>
      <c r="AV98" s="288"/>
      <c r="AW98" s="288"/>
      <c r="AX98" s="288"/>
      <c r="AY98" s="288"/>
      <c r="AZ98" s="288"/>
      <c r="BA98" s="288"/>
      <c r="BB98" s="288"/>
      <c r="BC98" s="288"/>
      <c r="BD98" s="288"/>
      <c r="BE98" s="288"/>
      <c r="BF98" s="288"/>
      <c r="BG98" s="288"/>
      <c r="BH98" s="288"/>
      <c r="BI98" s="288"/>
      <c r="BJ98" s="288"/>
      <c r="BK98" s="288"/>
      <c r="BL98" s="288"/>
      <c r="BM98" s="288"/>
      <c r="BN98" s="288"/>
      <c r="BO98" s="288"/>
      <c r="BP98" s="288"/>
      <c r="BQ98" s="288"/>
      <c r="BR98" s="288"/>
      <c r="BS98" s="288"/>
      <c r="BT98" s="288"/>
      <c r="BU98" s="288"/>
      <c r="BV98" s="288"/>
      <c r="BW98" s="288"/>
      <c r="BX98" s="288"/>
      <c r="BY98" s="288"/>
      <c r="BZ98" s="288"/>
      <c r="CA98" s="288"/>
      <c r="CB98" s="288"/>
      <c r="CC98" s="288"/>
      <c r="CD98" s="288"/>
      <c r="CE98" s="288"/>
      <c r="CF98" s="288"/>
      <c r="CG98" s="288"/>
      <c r="CH98" s="288"/>
      <c r="CI98" s="288"/>
      <c r="CJ98" s="288"/>
      <c r="CK98" s="288"/>
      <c r="CL98" s="288"/>
      <c r="CM98" s="288"/>
      <c r="CN98" s="288"/>
      <c r="CO98" s="288"/>
      <c r="CP98" s="288"/>
      <c r="CQ98" s="288"/>
      <c r="CR98" s="288"/>
      <c r="CS98" s="288"/>
      <c r="CT98" s="288"/>
      <c r="CU98" s="288"/>
      <c r="CV98" s="288"/>
      <c r="CW98" s="288"/>
      <c r="CX98" s="288"/>
      <c r="CY98" s="288"/>
      <c r="CZ98" s="288"/>
      <c r="DA98" s="288"/>
      <c r="DB98" s="288"/>
      <c r="DC98" s="288"/>
      <c r="DD98" s="288"/>
      <c r="DE98" s="288"/>
      <c r="DF98" s="288"/>
      <c r="DG98" s="288"/>
      <c r="DH98" s="288"/>
      <c r="DI98" s="288"/>
      <c r="DJ98" s="288"/>
      <c r="DK98" s="288"/>
      <c r="DL98" s="288"/>
      <c r="DM98" s="288"/>
      <c r="DN98" s="288"/>
      <c r="DO98" s="288"/>
      <c r="DP98" s="288"/>
      <c r="DQ98" s="288"/>
      <c r="DR98" s="288"/>
      <c r="DS98" s="288"/>
      <c r="DT98" s="288"/>
      <c r="DU98" s="288"/>
      <c r="DV98" s="288"/>
      <c r="DW98" s="288"/>
      <c r="DX98" s="288"/>
      <c r="DY98" s="288"/>
      <c r="DZ98" s="288"/>
      <c r="EA98" s="288"/>
      <c r="EB98" s="288"/>
      <c r="EC98" s="288"/>
      <c r="ED98" s="288"/>
      <c r="EE98" s="288"/>
      <c r="EF98" s="288"/>
      <c r="EG98" s="288"/>
      <c r="EH98" s="288"/>
      <c r="EI98" s="288"/>
      <c r="EJ98" s="288"/>
      <c r="EK98" s="288"/>
      <c r="EL98" s="288"/>
      <c r="EM98" s="288"/>
      <c r="EN98" s="288"/>
      <c r="EO98" s="288"/>
      <c r="EP98" s="288"/>
      <c r="EQ98" s="288"/>
      <c r="ER98" s="288"/>
      <c r="ES98" s="288"/>
      <c r="ET98" s="288"/>
      <c r="EU98" s="288"/>
      <c r="EV98" s="288"/>
      <c r="EW98" s="288"/>
      <c r="EX98" s="288"/>
      <c r="EY98" s="288"/>
      <c r="EZ98" s="288"/>
      <c r="FA98" s="288"/>
      <c r="FB98" s="288"/>
      <c r="FC98" s="288"/>
      <c r="FD98" s="288"/>
      <c r="FE98" s="288"/>
      <c r="FF98" s="288"/>
      <c r="FG98" s="288"/>
      <c r="FH98" s="288"/>
      <c r="FI98" s="288"/>
      <c r="FJ98" s="288"/>
      <c r="FK98" s="288"/>
      <c r="FL98" s="288"/>
      <c r="FM98" s="288"/>
      <c r="FN98" s="288"/>
      <c r="FO98" s="288"/>
      <c r="FP98" s="288"/>
      <c r="FQ98" s="288"/>
      <c r="FR98" s="288"/>
      <c r="FS98" s="288"/>
      <c r="FT98" s="288"/>
      <c r="FU98" s="288"/>
      <c r="FV98" s="288"/>
      <c r="FW98" s="288"/>
      <c r="FX98" s="288"/>
      <c r="FY98" s="288"/>
      <c r="FZ98" s="288"/>
      <c r="GA98" s="288"/>
      <c r="GB98" s="288"/>
      <c r="GC98" s="288"/>
      <c r="GD98" s="288"/>
      <c r="GE98" s="288"/>
      <c r="GF98" s="288"/>
      <c r="GG98" s="288"/>
      <c r="GH98" s="288"/>
      <c r="GI98" s="288"/>
      <c r="GJ98" s="288"/>
      <c r="GK98" s="288"/>
      <c r="GL98" s="288"/>
      <c r="GM98" s="288"/>
      <c r="GN98" s="288"/>
      <c r="GO98" s="288"/>
      <c r="GP98" s="288"/>
      <c r="GQ98" s="288"/>
      <c r="GR98" s="288"/>
      <c r="GS98" s="288"/>
      <c r="GT98" s="288"/>
      <c r="GU98" s="288"/>
      <c r="GV98" s="288"/>
      <c r="GW98" s="288"/>
      <c r="GX98" s="288"/>
      <c r="GY98" s="288"/>
      <c r="GZ98" s="288"/>
      <c r="HA98" s="288"/>
      <c r="HB98" s="288"/>
      <c r="HC98" s="288"/>
      <c r="HD98" s="288"/>
      <c r="HE98" s="288"/>
      <c r="HF98" s="288"/>
      <c r="HG98" s="288"/>
      <c r="HH98" s="288"/>
      <c r="HI98" s="288"/>
      <c r="HJ98" s="288"/>
      <c r="HK98" s="288"/>
      <c r="HL98" s="288"/>
      <c r="HM98" s="288"/>
      <c r="HN98" s="288"/>
      <c r="HO98" s="288"/>
      <c r="HP98" s="288"/>
      <c r="HQ98" s="288"/>
      <c r="HR98" s="288"/>
      <c r="HS98" s="288"/>
      <c r="HT98" s="288"/>
      <c r="HU98" s="288"/>
      <c r="HV98" s="288"/>
      <c r="HW98" s="288"/>
      <c r="HX98" s="288"/>
      <c r="HY98" s="288"/>
      <c r="HZ98" s="288"/>
      <c r="IA98" s="288"/>
      <c r="IB98" s="288"/>
      <c r="IC98" s="288"/>
      <c r="ID98" s="288"/>
      <c r="IE98" s="288"/>
      <c r="IF98" s="288"/>
      <c r="IG98" s="288"/>
      <c r="IH98" s="288"/>
      <c r="II98" s="288"/>
      <c r="IJ98" s="288"/>
      <c r="IK98" s="288"/>
      <c r="IL98" s="288"/>
      <c r="IM98" s="288"/>
      <c r="IN98" s="288"/>
      <c r="IO98" s="288"/>
      <c r="IP98" s="288"/>
      <c r="IQ98" s="288"/>
      <c r="IR98" s="288"/>
      <c r="IS98" s="288"/>
      <c r="IT98" s="288"/>
      <c r="IU98" s="288"/>
    </row>
    <row r="99" spans="1:255" ht="21.95" customHeight="1" x14ac:dyDescent="0.2">
      <c r="A99" s="712" t="s">
        <v>192</v>
      </c>
      <c r="B99" s="718"/>
      <c r="C99" s="719"/>
      <c r="D99" s="685">
        <f>Заявка!J191</f>
        <v>0</v>
      </c>
      <c r="E99" s="685"/>
      <c r="F99" s="685"/>
      <c r="G99" s="685"/>
      <c r="H99" s="685"/>
      <c r="I99" s="685"/>
      <c r="J99" s="686"/>
      <c r="K99" s="175" t="s">
        <v>662</v>
      </c>
    </row>
    <row r="100" spans="1:255" ht="21.95" customHeight="1" x14ac:dyDescent="0.2">
      <c r="A100" s="712" t="s">
        <v>193</v>
      </c>
      <c r="B100" s="718"/>
      <c r="C100" s="719"/>
      <c r="D100" s="729">
        <f>Заявка!I207</f>
        <v>0</v>
      </c>
      <c r="E100" s="729"/>
      <c r="F100" s="729"/>
      <c r="G100" s="729"/>
      <c r="H100" s="729"/>
      <c r="I100" s="729"/>
      <c r="J100" s="883"/>
      <c r="K100" s="175" t="s">
        <v>552</v>
      </c>
    </row>
    <row r="101" spans="1:255" ht="42" customHeight="1" x14ac:dyDescent="0.2">
      <c r="A101" s="712" t="s">
        <v>660</v>
      </c>
      <c r="B101" s="713"/>
      <c r="C101" s="714"/>
      <c r="D101" s="695"/>
      <c r="E101" s="708"/>
      <c r="F101" s="708"/>
      <c r="G101" s="708"/>
      <c r="H101" s="708"/>
      <c r="I101" s="708"/>
      <c r="J101" s="696"/>
      <c r="K101" s="286"/>
    </row>
    <row r="102" spans="1:255" ht="21.95" customHeight="1" x14ac:dyDescent="0.2">
      <c r="A102" s="712" t="s">
        <v>195</v>
      </c>
      <c r="B102" s="718"/>
      <c r="C102" s="719"/>
      <c r="D102" s="725">
        <f>Заявка!I208</f>
        <v>0</v>
      </c>
      <c r="E102" s="726"/>
      <c r="F102" s="726"/>
      <c r="G102" s="726"/>
      <c r="H102" s="726"/>
      <c r="I102" s="726"/>
      <c r="J102" s="727"/>
      <c r="K102" s="175"/>
    </row>
    <row r="103" spans="1:255" ht="44.25" customHeight="1" x14ac:dyDescent="0.2">
      <c r="A103" s="712" t="s">
        <v>659</v>
      </c>
      <c r="B103" s="718"/>
      <c r="C103" s="719"/>
      <c r="D103" s="715"/>
      <c r="E103" s="716"/>
      <c r="F103" s="716"/>
      <c r="G103" s="716"/>
      <c r="H103" s="716"/>
      <c r="I103" s="716"/>
      <c r="J103" s="717"/>
      <c r="K103" s="175"/>
    </row>
    <row r="104" spans="1:255" ht="44.25" customHeight="1" thickBot="1" x14ac:dyDescent="0.25">
      <c r="A104" s="700" t="str">
        <f>Заявка!A193</f>
        <v>Адрес реализации финансируемого проекта</v>
      </c>
      <c r="B104" s="701"/>
      <c r="C104" s="702"/>
      <c r="D104" s="703">
        <f>Заявка!G193</f>
        <v>0</v>
      </c>
      <c r="E104" s="704"/>
      <c r="F104" s="704"/>
      <c r="G104" s="704"/>
      <c r="H104" s="704"/>
      <c r="I104" s="704"/>
      <c r="J104" s="705"/>
      <c r="K104" s="175"/>
    </row>
    <row r="105" spans="1:255" ht="31.5" customHeight="1" thickBot="1" x14ac:dyDescent="0.25">
      <c r="A105" s="709" t="s">
        <v>685</v>
      </c>
      <c r="B105" s="710"/>
      <c r="C105" s="710"/>
      <c r="D105" s="710"/>
      <c r="E105" s="710"/>
      <c r="F105" s="710"/>
      <c r="G105" s="710"/>
      <c r="H105" s="710"/>
      <c r="I105" s="710"/>
      <c r="J105" s="711"/>
      <c r="K105" s="175" t="s">
        <v>148</v>
      </c>
    </row>
    <row r="106" spans="1:255" ht="33" customHeight="1" x14ac:dyDescent="0.2">
      <c r="A106" s="961" t="s">
        <v>220</v>
      </c>
      <c r="B106" s="761"/>
      <c r="C106" s="761"/>
      <c r="D106" s="317"/>
      <c r="E106" s="955"/>
      <c r="F106" s="956"/>
      <c r="G106" s="955"/>
      <c r="H106" s="956"/>
      <c r="I106" s="317"/>
      <c r="J106" s="317"/>
      <c r="K106" s="233" t="s">
        <v>149</v>
      </c>
    </row>
    <row r="107" spans="1:255" ht="72" customHeight="1" x14ac:dyDescent="0.2">
      <c r="A107" s="769" t="s">
        <v>300</v>
      </c>
      <c r="B107" s="775"/>
      <c r="C107" s="775"/>
      <c r="D107" s="316">
        <f>Заявка!A229</f>
        <v>0</v>
      </c>
      <c r="E107" s="685">
        <f>Заявка!D229</f>
        <v>0</v>
      </c>
      <c r="F107" s="685"/>
      <c r="G107" s="685">
        <f>Заявка!F229</f>
        <v>0</v>
      </c>
      <c r="H107" s="685"/>
      <c r="I107" s="311">
        <f>Заявка!H229</f>
        <v>0</v>
      </c>
      <c r="J107" s="314">
        <f>Заявка!J229</f>
        <v>0</v>
      </c>
      <c r="K107" s="170" t="s">
        <v>630</v>
      </c>
    </row>
    <row r="108" spans="1:255" ht="20.100000000000001" customHeight="1" x14ac:dyDescent="0.2">
      <c r="A108" s="769" t="s">
        <v>215</v>
      </c>
      <c r="B108" s="775"/>
      <c r="C108" s="775"/>
      <c r="D108" s="360">
        <f>Заявка!A231</f>
        <v>0</v>
      </c>
      <c r="E108" s="957">
        <f>Заявка!D231</f>
        <v>0</v>
      </c>
      <c r="F108" s="957"/>
      <c r="G108" s="958">
        <f>Заявка!F231</f>
        <v>0</v>
      </c>
      <c r="H108" s="958"/>
      <c r="I108" s="361">
        <f>Заявка!H231</f>
        <v>0</v>
      </c>
      <c r="J108" s="362">
        <f>Заявка!J231</f>
        <v>0</v>
      </c>
      <c r="K108" s="232" t="s">
        <v>299</v>
      </c>
    </row>
    <row r="109" spans="1:255" ht="21" customHeight="1" x14ac:dyDescent="0.2">
      <c r="A109" s="769" t="s">
        <v>221</v>
      </c>
      <c r="B109" s="775"/>
      <c r="C109" s="775"/>
      <c r="D109" s="316"/>
      <c r="E109" s="967"/>
      <c r="F109" s="967"/>
      <c r="G109" s="967"/>
      <c r="H109" s="967"/>
      <c r="I109" s="318"/>
      <c r="J109" s="319"/>
      <c r="K109" s="175"/>
    </row>
    <row r="110" spans="1:255" ht="50.25" customHeight="1" thickBot="1" x14ac:dyDescent="0.25">
      <c r="A110" s="769" t="s">
        <v>223</v>
      </c>
      <c r="B110" s="775"/>
      <c r="C110" s="775"/>
      <c r="D110" s="360">
        <f>D108-(D108*(1-D109))</f>
        <v>0</v>
      </c>
      <c r="E110" s="957">
        <f>E108-(E108*(1-E109))</f>
        <v>0</v>
      </c>
      <c r="F110" s="957"/>
      <c r="G110" s="958">
        <f>G108-(G108*(1-G109))</f>
        <v>0</v>
      </c>
      <c r="H110" s="958"/>
      <c r="I110" s="361">
        <f>I108-(I108*(1-I109))</f>
        <v>0</v>
      </c>
      <c r="J110" s="362">
        <f>J108-(J108*(1-J109))</f>
        <v>0</v>
      </c>
      <c r="K110" s="175"/>
    </row>
    <row r="111" spans="1:255" ht="33" customHeight="1" x14ac:dyDescent="0.2">
      <c r="A111" s="959" t="s">
        <v>220</v>
      </c>
      <c r="B111" s="960"/>
      <c r="C111" s="960"/>
      <c r="D111" s="317"/>
      <c r="E111" s="955"/>
      <c r="F111" s="956"/>
      <c r="G111" s="955"/>
      <c r="H111" s="956"/>
      <c r="I111" s="317"/>
      <c r="J111" s="317"/>
      <c r="K111" s="175"/>
    </row>
    <row r="112" spans="1:255" ht="39.75" customHeight="1" x14ac:dyDescent="0.2">
      <c r="A112" s="769" t="s">
        <v>300</v>
      </c>
      <c r="B112" s="775"/>
      <c r="C112" s="775"/>
      <c r="D112" s="316">
        <f>Заявка!A235</f>
        <v>0</v>
      </c>
      <c r="E112" s="685">
        <f>Заявка!D235</f>
        <v>0</v>
      </c>
      <c r="F112" s="685">
        <f>Заявка!D235</f>
        <v>0</v>
      </c>
      <c r="G112" s="685">
        <f>Заявка!F235</f>
        <v>0</v>
      </c>
      <c r="H112" s="685">
        <f>Заявка!F235</f>
        <v>0</v>
      </c>
      <c r="I112" s="311">
        <f>Заявка!H235</f>
        <v>0</v>
      </c>
      <c r="J112" s="314">
        <f>Заявка!J235</f>
        <v>0</v>
      </c>
      <c r="K112" s="175"/>
    </row>
    <row r="113" spans="1:12" ht="20.100000000000001" customHeight="1" x14ac:dyDescent="0.2">
      <c r="A113" s="769" t="s">
        <v>215</v>
      </c>
      <c r="B113" s="775"/>
      <c r="C113" s="775"/>
      <c r="D113" s="360">
        <f>Заявка!A237</f>
        <v>0</v>
      </c>
      <c r="E113" s="957">
        <f>Заявка!D237</f>
        <v>0</v>
      </c>
      <c r="F113" s="957">
        <f>Заявка!D237</f>
        <v>0</v>
      </c>
      <c r="G113" s="958">
        <f>Заявка!F237</f>
        <v>0</v>
      </c>
      <c r="H113" s="958">
        <f>Заявка!F237</f>
        <v>0</v>
      </c>
      <c r="I113" s="361">
        <f>Заявка!H237</f>
        <v>0</v>
      </c>
      <c r="J113" s="362">
        <f>Заявка!J237</f>
        <v>0</v>
      </c>
      <c r="K113" s="175"/>
    </row>
    <row r="114" spans="1:12" ht="20.100000000000001" customHeight="1" x14ac:dyDescent="0.2">
      <c r="A114" s="769" t="s">
        <v>221</v>
      </c>
      <c r="B114" s="775"/>
      <c r="C114" s="775"/>
      <c r="D114" s="316"/>
      <c r="E114" s="967"/>
      <c r="F114" s="967"/>
      <c r="G114" s="967"/>
      <c r="H114" s="967"/>
      <c r="I114" s="318"/>
      <c r="J114" s="319"/>
      <c r="K114" s="175"/>
    </row>
    <row r="115" spans="1:12" ht="48.75" customHeight="1" thickBot="1" x14ac:dyDescent="0.25">
      <c r="A115" s="976" t="s">
        <v>223</v>
      </c>
      <c r="B115" s="977"/>
      <c r="C115" s="977"/>
      <c r="D115" s="360">
        <f>D113-(D113*(1-D114))</f>
        <v>0</v>
      </c>
      <c r="E115" s="957">
        <f>E113-(E113*(1-E114))</f>
        <v>0</v>
      </c>
      <c r="F115" s="957"/>
      <c r="G115" s="958">
        <f>G113-(G113*(1-G114))</f>
        <v>0</v>
      </c>
      <c r="H115" s="958"/>
      <c r="I115" s="361">
        <f>I113-(I113*(1-I114))</f>
        <v>0</v>
      </c>
      <c r="J115" s="362">
        <f>J113-(J113*(1-J114))</f>
        <v>0</v>
      </c>
      <c r="K115" s="175"/>
    </row>
    <row r="116" spans="1:12" ht="21.95" customHeight="1" x14ac:dyDescent="0.2">
      <c r="A116" s="949" t="s">
        <v>301</v>
      </c>
      <c r="B116" s="950"/>
      <c r="C116" s="950"/>
      <c r="D116" s="951"/>
      <c r="E116" s="946">
        <f>D100</f>
        <v>0</v>
      </c>
      <c r="F116" s="947"/>
      <c r="G116" s="947"/>
      <c r="H116" s="947"/>
      <c r="I116" s="947"/>
      <c r="J116" s="948"/>
      <c r="K116" s="175"/>
    </row>
    <row r="117" spans="1:12" ht="21.95" customHeight="1" x14ac:dyDescent="0.2">
      <c r="A117" s="712" t="s">
        <v>222</v>
      </c>
      <c r="B117" s="718"/>
      <c r="C117" s="718"/>
      <c r="D117" s="719"/>
      <c r="E117" s="968">
        <f>D103</f>
        <v>0</v>
      </c>
      <c r="F117" s="969"/>
      <c r="G117" s="969"/>
      <c r="H117" s="969"/>
      <c r="I117" s="969"/>
      <c r="J117" s="845"/>
      <c r="K117" s="175"/>
    </row>
    <row r="118" spans="1:12" ht="21.95" customHeight="1" x14ac:dyDescent="0.2">
      <c r="A118" s="712" t="s">
        <v>147</v>
      </c>
      <c r="B118" s="718"/>
      <c r="C118" s="718"/>
      <c r="D118" s="719"/>
      <c r="E118" s="857">
        <f>E116*E117</f>
        <v>0</v>
      </c>
      <c r="F118" s="857"/>
      <c r="G118" s="857"/>
      <c r="H118" s="857"/>
      <c r="I118" s="857"/>
      <c r="J118" s="858"/>
      <c r="K118" s="175"/>
    </row>
    <row r="119" spans="1:12" ht="21.95" customHeight="1" x14ac:dyDescent="0.2">
      <c r="A119" s="712" t="s">
        <v>236</v>
      </c>
      <c r="B119" s="718"/>
      <c r="C119" s="718"/>
      <c r="D119" s="719"/>
      <c r="E119" s="973">
        <f>E116+E118</f>
        <v>0</v>
      </c>
      <c r="F119" s="974"/>
      <c r="G119" s="974"/>
      <c r="H119" s="974"/>
      <c r="I119" s="974"/>
      <c r="J119" s="975"/>
      <c r="K119" s="175"/>
    </row>
    <row r="120" spans="1:12" ht="20.100000000000001" customHeight="1" x14ac:dyDescent="0.2">
      <c r="A120" s="149"/>
      <c r="B120" s="17"/>
      <c r="C120" s="17"/>
      <c r="D120" s="17"/>
      <c r="E120" s="357"/>
      <c r="F120" s="357"/>
      <c r="G120" s="357"/>
      <c r="H120" s="357"/>
      <c r="I120" s="357"/>
      <c r="J120" s="262"/>
    </row>
    <row r="121" spans="1:12" ht="21.95" customHeight="1" x14ac:dyDescent="0.2">
      <c r="A121" s="945" t="s">
        <v>225</v>
      </c>
      <c r="B121" s="755"/>
      <c r="C121" s="755"/>
      <c r="D121" s="756"/>
      <c r="E121" s="962">
        <f>D108+E108+G108+I108+J108+D113+E113+G113+I113+J113</f>
        <v>0</v>
      </c>
      <c r="F121" s="963"/>
      <c r="G121" s="963"/>
      <c r="H121" s="963"/>
      <c r="I121" s="963"/>
      <c r="J121" s="964"/>
    </row>
    <row r="122" spans="1:12" ht="20.100000000000001" customHeight="1" x14ac:dyDescent="0.2">
      <c r="A122" s="149"/>
      <c r="B122" s="17"/>
      <c r="C122" s="17"/>
      <c r="D122" s="17"/>
      <c r="E122" s="17"/>
      <c r="F122" s="17"/>
      <c r="G122" s="17"/>
      <c r="H122" s="17"/>
      <c r="I122" s="17"/>
      <c r="J122" s="263"/>
    </row>
    <row r="123" spans="1:12" ht="42.75" customHeight="1" thickBot="1" x14ac:dyDescent="0.25">
      <c r="A123" s="859" t="s">
        <v>226</v>
      </c>
      <c r="B123" s="744"/>
      <c r="C123" s="744"/>
      <c r="D123" s="745"/>
      <c r="E123" s="952">
        <f>D110+E110+G110+I110+J110+D115+E115+G115+I115+J115</f>
        <v>0</v>
      </c>
      <c r="F123" s="953"/>
      <c r="G123" s="953"/>
      <c r="H123" s="953"/>
      <c r="I123" s="953"/>
      <c r="J123" s="954"/>
      <c r="K123" s="175"/>
      <c r="L123" s="175"/>
    </row>
    <row r="124" spans="1:12" ht="20.100000000000001" customHeight="1" thickBot="1" x14ac:dyDescent="0.25">
      <c r="A124" s="264"/>
      <c r="B124" s="264"/>
      <c r="C124" s="264"/>
      <c r="D124" s="264"/>
      <c r="E124" s="265"/>
      <c r="F124" s="265"/>
      <c r="G124" s="265"/>
      <c r="H124" s="265"/>
      <c r="I124" s="265"/>
      <c r="J124" s="265"/>
      <c r="K124" s="175"/>
      <c r="L124" s="175"/>
    </row>
    <row r="125" spans="1:12" ht="50.25" customHeight="1" thickBot="1" x14ac:dyDescent="0.25">
      <c r="A125" s="799" t="s">
        <v>584</v>
      </c>
      <c r="B125" s="971"/>
      <c r="C125" s="971"/>
      <c r="D125" s="971"/>
      <c r="E125" s="971"/>
      <c r="F125" s="971"/>
      <c r="G125" s="971"/>
      <c r="H125" s="971"/>
      <c r="I125" s="971"/>
      <c r="J125" s="972"/>
      <c r="K125" s="175"/>
      <c r="L125" s="175"/>
    </row>
    <row r="126" spans="1:12" ht="36.75" customHeight="1" x14ac:dyDescent="0.2">
      <c r="A126" s="865" t="s">
        <v>611</v>
      </c>
      <c r="B126" s="866"/>
      <c r="C126" s="866"/>
      <c r="D126" s="866"/>
      <c r="E126" s="866"/>
      <c r="F126" s="866"/>
      <c r="G126" s="866"/>
      <c r="H126" s="866"/>
      <c r="I126" s="866"/>
      <c r="J126" s="867"/>
      <c r="K126" s="175"/>
      <c r="L126" s="175"/>
    </row>
    <row r="127" spans="1:12" ht="44.25" customHeight="1" x14ac:dyDescent="0.2">
      <c r="A127" s="688" t="s">
        <v>150</v>
      </c>
      <c r="B127" s="688"/>
      <c r="C127" s="688"/>
      <c r="D127" s="688"/>
      <c r="E127" s="688" t="s">
        <v>159</v>
      </c>
      <c r="F127" s="688"/>
      <c r="G127" s="688"/>
      <c r="H127" s="688"/>
      <c r="I127" s="688"/>
      <c r="J127" s="311"/>
      <c r="K127" s="175"/>
      <c r="L127" s="175"/>
    </row>
    <row r="128" spans="1:12" ht="44.25" customHeight="1" x14ac:dyDescent="0.2">
      <c r="A128" s="688" t="s">
        <v>585</v>
      </c>
      <c r="B128" s="688"/>
      <c r="C128" s="688"/>
      <c r="D128" s="688"/>
      <c r="E128" s="688" t="s">
        <v>159</v>
      </c>
      <c r="F128" s="688"/>
      <c r="G128" s="688"/>
      <c r="H128" s="688"/>
      <c r="I128" s="688"/>
      <c r="J128" s="311"/>
      <c r="K128" s="175"/>
      <c r="L128" s="175"/>
    </row>
    <row r="129" spans="1:12" ht="45" customHeight="1" x14ac:dyDescent="0.2">
      <c r="A129" s="688" t="s">
        <v>586</v>
      </c>
      <c r="B129" s="688"/>
      <c r="C129" s="688"/>
      <c r="D129" s="688"/>
      <c r="E129" s="688" t="s">
        <v>159</v>
      </c>
      <c r="F129" s="688"/>
      <c r="G129" s="688"/>
      <c r="H129" s="688"/>
      <c r="I129" s="688"/>
      <c r="J129" s="311"/>
      <c r="K129" s="175"/>
      <c r="L129" s="175"/>
    </row>
    <row r="130" spans="1:12" ht="63.75" customHeight="1" x14ac:dyDescent="0.2">
      <c r="A130" s="688" t="s">
        <v>151</v>
      </c>
      <c r="B130" s="688"/>
      <c r="C130" s="688"/>
      <c r="D130" s="688"/>
      <c r="E130" s="688" t="s">
        <v>159</v>
      </c>
      <c r="F130" s="688"/>
      <c r="G130" s="688"/>
      <c r="H130" s="688"/>
      <c r="I130" s="688"/>
      <c r="J130" s="311"/>
      <c r="K130" s="175"/>
      <c r="L130" s="175"/>
    </row>
    <row r="131" spans="1:12" ht="44.25" customHeight="1" thickBot="1" x14ac:dyDescent="0.25">
      <c r="A131" s="688" t="s">
        <v>587</v>
      </c>
      <c r="B131" s="688"/>
      <c r="C131" s="688"/>
      <c r="D131" s="688"/>
      <c r="E131" s="688" t="s">
        <v>159</v>
      </c>
      <c r="F131" s="688"/>
      <c r="G131" s="688"/>
      <c r="H131" s="688"/>
      <c r="I131" s="688"/>
      <c r="J131" s="311"/>
      <c r="K131" s="175"/>
      <c r="L131" s="175"/>
    </row>
    <row r="132" spans="1:12" ht="33" customHeight="1" thickBot="1" x14ac:dyDescent="0.25">
      <c r="A132" s="907" t="s">
        <v>588</v>
      </c>
      <c r="B132" s="908"/>
      <c r="C132" s="908"/>
      <c r="D132" s="908"/>
      <c r="E132" s="908"/>
      <c r="F132" s="908"/>
      <c r="G132" s="908"/>
      <c r="H132" s="908"/>
      <c r="I132" s="908"/>
      <c r="J132" s="909"/>
      <c r="K132" s="175"/>
      <c r="L132" s="175"/>
    </row>
    <row r="133" spans="1:12" ht="33.75" customHeight="1" x14ac:dyDescent="0.35">
      <c r="A133" s="906" t="s">
        <v>589</v>
      </c>
      <c r="B133" s="906"/>
      <c r="C133" s="906"/>
      <c r="D133" s="906"/>
      <c r="E133" s="906"/>
      <c r="F133" s="906"/>
      <c r="G133" s="906"/>
      <c r="H133" s="906"/>
      <c r="I133" s="906"/>
      <c r="J133" s="337"/>
      <c r="K133" s="175" t="s">
        <v>341</v>
      </c>
      <c r="L133" s="371">
        <f>Заявка!G9</f>
        <v>0</v>
      </c>
    </row>
    <row r="134" spans="1:12" ht="40.5" customHeight="1" x14ac:dyDescent="0.2">
      <c r="A134" s="688" t="s">
        <v>348</v>
      </c>
      <c r="B134" s="856"/>
      <c r="C134" s="856"/>
      <c r="D134" s="856"/>
      <c r="E134" s="775" t="s">
        <v>345</v>
      </c>
      <c r="F134" s="775"/>
      <c r="G134" s="775"/>
      <c r="H134" s="775"/>
      <c r="I134" s="775" t="s">
        <v>346</v>
      </c>
      <c r="J134" s="775"/>
      <c r="K134" s="175" t="s">
        <v>342</v>
      </c>
      <c r="L134" s="175"/>
    </row>
    <row r="135" spans="1:12" ht="20.100000000000001" customHeight="1" x14ac:dyDescent="0.2">
      <c r="A135" s="856"/>
      <c r="B135" s="856"/>
      <c r="C135" s="856"/>
      <c r="D135" s="856"/>
      <c r="E135" s="685"/>
      <c r="F135" s="685"/>
      <c r="G135" s="685"/>
      <c r="H135" s="685"/>
      <c r="I135" s="884"/>
      <c r="J135" s="884"/>
      <c r="K135" s="175" t="s">
        <v>343</v>
      </c>
      <c r="L135" s="175"/>
    </row>
    <row r="136" spans="1:12" ht="44.25" customHeight="1" x14ac:dyDescent="0.2">
      <c r="A136" s="688" t="s">
        <v>347</v>
      </c>
      <c r="B136" s="688"/>
      <c r="C136" s="688"/>
      <c r="D136" s="688"/>
      <c r="E136" s="775" t="s">
        <v>349</v>
      </c>
      <c r="F136" s="775"/>
      <c r="G136" s="775"/>
      <c r="H136" s="775"/>
      <c r="I136" s="775" t="s">
        <v>346</v>
      </c>
      <c r="J136" s="775"/>
      <c r="K136" s="175" t="s">
        <v>344</v>
      </c>
      <c r="L136" s="175"/>
    </row>
    <row r="137" spans="1:12" ht="20.100000000000001" customHeight="1" thickBot="1" x14ac:dyDescent="0.25">
      <c r="A137" s="688"/>
      <c r="B137" s="688"/>
      <c r="C137" s="688"/>
      <c r="D137" s="688"/>
      <c r="E137" s="685"/>
      <c r="F137" s="685"/>
      <c r="G137" s="685"/>
      <c r="H137" s="685"/>
      <c r="I137" s="884"/>
      <c r="J137" s="884"/>
      <c r="K137" s="175"/>
      <c r="L137" s="175"/>
    </row>
    <row r="138" spans="1:12" ht="24.95" customHeight="1" x14ac:dyDescent="0.2">
      <c r="A138" s="739" t="s">
        <v>590</v>
      </c>
      <c r="B138" s="740"/>
      <c r="C138" s="740"/>
      <c r="D138" s="740"/>
      <c r="E138" s="879" t="s">
        <v>555</v>
      </c>
      <c r="F138" s="879"/>
      <c r="G138" s="879"/>
      <c r="H138" s="879"/>
      <c r="I138" s="880" t="s">
        <v>481</v>
      </c>
      <c r="J138" s="881"/>
      <c r="K138" s="175"/>
      <c r="L138" s="175"/>
    </row>
    <row r="139" spans="1:12" ht="24.95" customHeight="1" x14ac:dyDescent="0.2">
      <c r="A139" s="741"/>
      <c r="B139" s="742"/>
      <c r="C139" s="742"/>
      <c r="D139" s="742"/>
      <c r="E139" s="882">
        <f>Заявка!G217</f>
        <v>0</v>
      </c>
      <c r="F139" s="882"/>
      <c r="G139" s="882"/>
      <c r="H139" s="882"/>
      <c r="I139" s="729"/>
      <c r="J139" s="883"/>
      <c r="K139" s="175"/>
      <c r="L139" s="175"/>
    </row>
    <row r="140" spans="1:12" ht="27.75" customHeight="1" x14ac:dyDescent="0.2">
      <c r="A140" s="769" t="s">
        <v>593</v>
      </c>
      <c r="B140" s="742"/>
      <c r="C140" s="742"/>
      <c r="D140" s="742"/>
      <c r="E140" s="772" t="str">
        <f>E138</f>
        <v>за __ квартал 202__ г.</v>
      </c>
      <c r="F140" s="772"/>
      <c r="G140" s="772"/>
      <c r="H140" s="772"/>
      <c r="I140" s="773" t="s">
        <v>481</v>
      </c>
      <c r="J140" s="774"/>
      <c r="K140" s="175"/>
      <c r="L140" s="175"/>
    </row>
    <row r="141" spans="1:12" ht="35.25" customHeight="1" x14ac:dyDescent="0.2">
      <c r="A141" s="741"/>
      <c r="B141" s="742"/>
      <c r="C141" s="742"/>
      <c r="D141" s="742"/>
      <c r="E141" s="882">
        <f>Заявка!G219</f>
        <v>0</v>
      </c>
      <c r="F141" s="882"/>
      <c r="G141" s="882"/>
      <c r="H141" s="882"/>
      <c r="I141" s="729"/>
      <c r="J141" s="883"/>
      <c r="K141" s="175"/>
      <c r="L141" s="175"/>
    </row>
    <row r="142" spans="1:12" ht="24.95" customHeight="1" x14ac:dyDescent="0.2">
      <c r="A142" s="769" t="s">
        <v>591</v>
      </c>
      <c r="B142" s="742"/>
      <c r="C142" s="742"/>
      <c r="D142" s="742"/>
      <c r="E142" s="772" t="str">
        <f>E140</f>
        <v>за __ квартал 202__ г.</v>
      </c>
      <c r="F142" s="772"/>
      <c r="G142" s="772"/>
      <c r="H142" s="772"/>
      <c r="I142" s="773" t="s">
        <v>481</v>
      </c>
      <c r="J142" s="774"/>
      <c r="K142" s="175"/>
      <c r="L142" s="175"/>
    </row>
    <row r="143" spans="1:12" ht="24.95" customHeight="1" thickBot="1" x14ac:dyDescent="0.25">
      <c r="A143" s="770"/>
      <c r="B143" s="771"/>
      <c r="C143" s="771"/>
      <c r="D143" s="771"/>
      <c r="E143" s="912">
        <f>Заявка!G222</f>
        <v>0</v>
      </c>
      <c r="F143" s="912"/>
      <c r="G143" s="912"/>
      <c r="H143" s="912"/>
      <c r="I143" s="913"/>
      <c r="J143" s="914"/>
      <c r="K143" s="175"/>
      <c r="L143" s="175"/>
    </row>
    <row r="144" spans="1:12" ht="30.75" customHeight="1" x14ac:dyDescent="0.2">
      <c r="A144" s="915" t="s">
        <v>592</v>
      </c>
      <c r="B144" s="916"/>
      <c r="C144" s="916"/>
      <c r="D144" s="916"/>
      <c r="E144" s="916"/>
      <c r="F144" s="916"/>
      <c r="G144" s="916"/>
      <c r="H144" s="916"/>
      <c r="I144" s="916"/>
      <c r="J144" s="917"/>
      <c r="K144" s="175"/>
      <c r="L144" s="175"/>
    </row>
    <row r="145" spans="1:17" ht="46.5" customHeight="1" x14ac:dyDescent="0.2">
      <c r="A145" s="922" t="s">
        <v>152</v>
      </c>
      <c r="B145" s="923"/>
      <c r="C145" s="923"/>
      <c r="D145" s="924"/>
      <c r="E145" s="788" t="s">
        <v>155</v>
      </c>
      <c r="F145" s="718"/>
      <c r="G145" s="718"/>
      <c r="H145" s="718"/>
      <c r="I145" s="719"/>
      <c r="J145" s="313" t="s">
        <v>156</v>
      </c>
      <c r="K145" s="175"/>
      <c r="L145" s="175"/>
    </row>
    <row r="146" spans="1:17" ht="27.75" customHeight="1" x14ac:dyDescent="0.2">
      <c r="A146" s="925"/>
      <c r="B146" s="926"/>
      <c r="C146" s="926"/>
      <c r="D146" s="927"/>
      <c r="E146" s="746">
        <v>1</v>
      </c>
      <c r="F146" s="747"/>
      <c r="G146" s="747"/>
      <c r="H146" s="747"/>
      <c r="I146" s="748"/>
      <c r="J146" s="319" t="str">
        <f>баланс!F104</f>
        <v/>
      </c>
      <c r="K146" s="175"/>
      <c r="L146" s="175"/>
      <c r="Q146">
        <v>0.05</v>
      </c>
    </row>
    <row r="147" spans="1:17" ht="61.5" customHeight="1" x14ac:dyDescent="0.2">
      <c r="A147" s="712" t="s">
        <v>153</v>
      </c>
      <c r="B147" s="718"/>
      <c r="C147" s="718"/>
      <c r="D147" s="719"/>
      <c r="E147" s="754">
        <v>0.1</v>
      </c>
      <c r="F147" s="755"/>
      <c r="G147" s="755"/>
      <c r="H147" s="755"/>
      <c r="I147" s="756"/>
      <c r="J147" s="319" t="str">
        <f>баланс!F105</f>
        <v/>
      </c>
      <c r="K147" s="175"/>
      <c r="L147" s="175"/>
      <c r="Q147">
        <v>0.1</v>
      </c>
    </row>
    <row r="148" spans="1:17" ht="66" customHeight="1" thickBot="1" x14ac:dyDescent="0.25">
      <c r="A148" s="700" t="s">
        <v>154</v>
      </c>
      <c r="B148" s="701"/>
      <c r="C148" s="701"/>
      <c r="D148" s="702"/>
      <c r="E148" s="743" t="s">
        <v>302</v>
      </c>
      <c r="F148" s="744"/>
      <c r="G148" s="744"/>
      <c r="H148" s="744"/>
      <c r="I148" s="745"/>
      <c r="J148" s="319" t="e">
        <f>баланс!F106</f>
        <v>#DIV/0!</v>
      </c>
      <c r="K148" s="175"/>
      <c r="L148" s="175"/>
      <c r="Q148">
        <v>0.15</v>
      </c>
    </row>
    <row r="149" spans="1:17" ht="38.25" customHeight="1" thickBot="1" x14ac:dyDescent="0.25">
      <c r="A149" s="865" t="s">
        <v>484</v>
      </c>
      <c r="B149" s="866"/>
      <c r="C149" s="866"/>
      <c r="D149" s="866"/>
      <c r="E149" s="866"/>
      <c r="F149" s="866"/>
      <c r="G149" s="866"/>
      <c r="H149" s="866"/>
      <c r="I149" s="866"/>
      <c r="J149" s="867"/>
      <c r="K149" s="175"/>
      <c r="L149" s="175"/>
    </row>
    <row r="150" spans="1:17" ht="66" customHeight="1" thickBot="1" x14ac:dyDescent="0.25">
      <c r="A150" s="333" t="s">
        <v>191</v>
      </c>
      <c r="B150" s="334" t="s">
        <v>192</v>
      </c>
      <c r="C150" s="334" t="s">
        <v>194</v>
      </c>
      <c r="D150" s="334" t="s">
        <v>239</v>
      </c>
      <c r="E150" s="706" t="s">
        <v>240</v>
      </c>
      <c r="F150" s="707"/>
      <c r="G150" s="706" t="s">
        <v>482</v>
      </c>
      <c r="H150" s="707"/>
      <c r="I150" s="335" t="s">
        <v>483</v>
      </c>
      <c r="J150" s="336" t="s">
        <v>494</v>
      </c>
      <c r="K150" s="175"/>
      <c r="L150" s="175"/>
    </row>
    <row r="151" spans="1:17" ht="56.25" customHeight="1" x14ac:dyDescent="0.2">
      <c r="A151" s="338"/>
      <c r="B151" s="339"/>
      <c r="C151" s="340"/>
      <c r="D151" s="341"/>
      <c r="E151" s="723"/>
      <c r="F151" s="724"/>
      <c r="G151" s="877"/>
      <c r="H151" s="878"/>
      <c r="I151" s="342"/>
      <c r="J151" s="343"/>
      <c r="K151" s="175"/>
      <c r="L151" s="175"/>
    </row>
    <row r="152" spans="1:17" ht="56.25" customHeight="1" x14ac:dyDescent="0.2">
      <c r="A152" s="344"/>
      <c r="B152" s="345"/>
      <c r="C152" s="346"/>
      <c r="D152" s="347"/>
      <c r="E152" s="910"/>
      <c r="F152" s="911"/>
      <c r="G152" s="875"/>
      <c r="H152" s="876"/>
      <c r="I152" s="348"/>
      <c r="J152" s="349"/>
      <c r="K152" s="175"/>
      <c r="L152" s="175"/>
    </row>
    <row r="153" spans="1:17" ht="56.25" customHeight="1" x14ac:dyDescent="0.2">
      <c r="A153" s="344"/>
      <c r="B153" s="345"/>
      <c r="C153" s="346"/>
      <c r="D153" s="347"/>
      <c r="E153" s="910"/>
      <c r="F153" s="911"/>
      <c r="G153" s="903"/>
      <c r="H153" s="876"/>
      <c r="I153" s="348"/>
      <c r="J153" s="349"/>
      <c r="K153" s="175"/>
      <c r="L153" s="175"/>
    </row>
    <row r="154" spans="1:17" ht="33" customHeight="1" thickBot="1" x14ac:dyDescent="0.25">
      <c r="A154" s="350"/>
      <c r="B154" s="351"/>
      <c r="C154" s="352"/>
      <c r="D154" s="352"/>
      <c r="E154" s="767"/>
      <c r="F154" s="768"/>
      <c r="G154" s="767"/>
      <c r="H154" s="807"/>
      <c r="I154" s="353"/>
      <c r="J154" s="354"/>
      <c r="K154" s="175"/>
      <c r="L154" s="175"/>
    </row>
    <row r="155" spans="1:17" ht="37.5" customHeight="1" thickBot="1" x14ac:dyDescent="0.25">
      <c r="A155" s="920" t="s">
        <v>686</v>
      </c>
      <c r="B155" s="921"/>
      <c r="C155" s="921"/>
      <c r="D155" s="921"/>
      <c r="E155" s="921"/>
      <c r="F155" s="921"/>
      <c r="G155" s="918">
        <f>Заявка!K130</f>
        <v>0</v>
      </c>
      <c r="H155" s="918"/>
      <c r="I155" s="918"/>
      <c r="J155" s="919"/>
      <c r="K155" s="175"/>
      <c r="L155" s="175"/>
    </row>
    <row r="156" spans="1:17" ht="24.95" customHeight="1" x14ac:dyDescent="0.2">
      <c r="A156" s="757" t="s">
        <v>230</v>
      </c>
      <c r="B156" s="758"/>
      <c r="C156" s="758"/>
      <c r="D156" s="759"/>
      <c r="E156" s="760">
        <f>Заявка!I140</f>
        <v>0</v>
      </c>
      <c r="F156" s="761"/>
      <c r="G156" s="761"/>
      <c r="H156" s="761"/>
      <c r="I156" s="761"/>
      <c r="J156" s="762"/>
      <c r="K156" s="175"/>
      <c r="L156" s="175"/>
    </row>
    <row r="157" spans="1:17" ht="24.95" customHeight="1" x14ac:dyDescent="0.2">
      <c r="A157" s="692" t="s">
        <v>303</v>
      </c>
      <c r="B157" s="693"/>
      <c r="C157" s="693"/>
      <c r="D157" s="694"/>
      <c r="E157" s="752">
        <f>Заявка!J140</f>
        <v>0</v>
      </c>
      <c r="F157" s="753"/>
      <c r="G157" s="728"/>
      <c r="H157" s="728"/>
      <c r="I157" s="728"/>
      <c r="J157" s="766"/>
      <c r="K157" s="176"/>
      <c r="L157" s="175"/>
    </row>
    <row r="158" spans="1:17" ht="44.25" customHeight="1" thickBot="1" x14ac:dyDescent="0.25">
      <c r="A158" s="697" t="s">
        <v>237</v>
      </c>
      <c r="B158" s="698"/>
      <c r="C158" s="698"/>
      <c r="D158" s="699"/>
      <c r="E158" s="749" t="e">
        <f>E157/E156</f>
        <v>#DIV/0!</v>
      </c>
      <c r="F158" s="750"/>
      <c r="G158" s="750"/>
      <c r="H158" s="750"/>
      <c r="I158" s="750"/>
      <c r="J158" s="751"/>
      <c r="K158" s="176"/>
      <c r="L158" s="175"/>
    </row>
    <row r="159" spans="1:17" ht="24.95" customHeight="1" x14ac:dyDescent="0.2">
      <c r="A159" s="736" t="s">
        <v>231</v>
      </c>
      <c r="B159" s="737"/>
      <c r="C159" s="737"/>
      <c r="D159" s="738"/>
      <c r="E159" s="763">
        <f>Заявка!I150</f>
        <v>0</v>
      </c>
      <c r="F159" s="764"/>
      <c r="G159" s="764"/>
      <c r="H159" s="764"/>
      <c r="I159" s="764"/>
      <c r="J159" s="765"/>
      <c r="K159" s="175"/>
      <c r="L159" s="175"/>
    </row>
    <row r="160" spans="1:17" ht="24.95" customHeight="1" x14ac:dyDescent="0.2">
      <c r="A160" s="692" t="s">
        <v>303</v>
      </c>
      <c r="B160" s="693"/>
      <c r="C160" s="693"/>
      <c r="D160" s="694"/>
      <c r="E160" s="752">
        <f>Заявка!J150</f>
        <v>0</v>
      </c>
      <c r="F160" s="753"/>
      <c r="G160" s="728"/>
      <c r="H160" s="728"/>
      <c r="I160" s="728"/>
      <c r="J160" s="766"/>
      <c r="K160" s="176"/>
      <c r="L160" s="175"/>
    </row>
    <row r="161" spans="1:14" ht="47.25" customHeight="1" thickBot="1" x14ac:dyDescent="0.25">
      <c r="A161" s="697" t="s">
        <v>238</v>
      </c>
      <c r="B161" s="698"/>
      <c r="C161" s="698"/>
      <c r="D161" s="699"/>
      <c r="E161" s="750" t="e">
        <f>E160/E159</f>
        <v>#DIV/0!</v>
      </c>
      <c r="F161" s="750"/>
      <c r="G161" s="750"/>
      <c r="H161" s="750"/>
      <c r="I161" s="750"/>
      <c r="J161" s="751"/>
      <c r="K161" s="176"/>
      <c r="L161" s="175"/>
    </row>
    <row r="162" spans="1:14" ht="47.25" customHeight="1" thickBot="1" x14ac:dyDescent="0.25">
      <c r="A162" s="865" t="s">
        <v>687</v>
      </c>
      <c r="B162" s="866"/>
      <c r="C162" s="866"/>
      <c r="D162" s="866"/>
      <c r="E162" s="866"/>
      <c r="F162" s="866"/>
      <c r="G162" s="866"/>
      <c r="H162" s="866"/>
      <c r="I162" s="866"/>
      <c r="J162" s="867"/>
      <c r="K162" s="176"/>
      <c r="L162" s="175"/>
    </row>
    <row r="163" spans="1:14" ht="24.95" customHeight="1" x14ac:dyDescent="0.2">
      <c r="A163" s="757" t="s">
        <v>594</v>
      </c>
      <c r="B163" s="846"/>
      <c r="C163" s="846"/>
      <c r="D163" s="846"/>
      <c r="E163" s="826" t="e">
        <f>Заявка!G221</f>
        <v>#DIV/0!</v>
      </c>
      <c r="F163" s="827"/>
      <c r="G163" s="827"/>
      <c r="H163" s="827"/>
      <c r="I163" s="827"/>
      <c r="J163" s="828"/>
      <c r="K163" s="176"/>
      <c r="L163" s="175"/>
    </row>
    <row r="164" spans="1:14" ht="24.95" customHeight="1" x14ac:dyDescent="0.2">
      <c r="A164" s="730" t="s">
        <v>476</v>
      </c>
      <c r="B164" s="843"/>
      <c r="C164" s="843"/>
      <c r="D164" s="843"/>
      <c r="E164" s="689" t="s">
        <v>555</v>
      </c>
      <c r="F164" s="713"/>
      <c r="G164" s="713"/>
      <c r="H164" s="713"/>
      <c r="I164" s="713"/>
      <c r="J164" s="790"/>
      <c r="K164" s="176"/>
      <c r="L164" s="175"/>
    </row>
    <row r="165" spans="1:14" ht="24.95" customHeight="1" x14ac:dyDescent="0.2">
      <c r="A165" s="844"/>
      <c r="B165" s="797"/>
      <c r="C165" s="797"/>
      <c r="D165" s="797"/>
      <c r="E165" s="789"/>
      <c r="F165" s="820"/>
      <c r="G165" s="820"/>
      <c r="H165" s="820"/>
      <c r="I165" s="713"/>
      <c r="J165" s="790"/>
      <c r="K165" s="176"/>
      <c r="L165" s="175"/>
    </row>
    <row r="166" spans="1:14" ht="42.75" customHeight="1" x14ac:dyDescent="0.2">
      <c r="A166" s="692" t="s">
        <v>471</v>
      </c>
      <c r="B166" s="693"/>
      <c r="C166" s="693"/>
      <c r="D166" s="694"/>
      <c r="E166" s="789"/>
      <c r="F166" s="713"/>
      <c r="G166" s="713"/>
      <c r="H166" s="713"/>
      <c r="I166" s="713"/>
      <c r="J166" s="790"/>
      <c r="K166" s="176"/>
      <c r="L166" s="175"/>
    </row>
    <row r="167" spans="1:14" ht="24.95" customHeight="1" x14ac:dyDescent="0.2">
      <c r="A167" s="687" t="s">
        <v>468</v>
      </c>
      <c r="B167" s="688"/>
      <c r="C167" s="688"/>
      <c r="D167" s="688"/>
      <c r="E167" s="720" t="e">
        <f>E166/E165</f>
        <v>#DIV/0!</v>
      </c>
      <c r="F167" s="721"/>
      <c r="G167" s="721"/>
      <c r="H167" s="721"/>
      <c r="I167" s="721"/>
      <c r="J167" s="722"/>
      <c r="K167" s="176"/>
      <c r="L167" s="175"/>
    </row>
    <row r="168" spans="1:14" ht="65.25" customHeight="1" x14ac:dyDescent="0.2">
      <c r="A168" s="692" t="s">
        <v>477</v>
      </c>
      <c r="B168" s="693"/>
      <c r="C168" s="693"/>
      <c r="D168" s="694"/>
      <c r="E168" s="791"/>
      <c r="F168" s="792"/>
      <c r="G168" s="792"/>
      <c r="H168" s="792"/>
      <c r="I168" s="792"/>
      <c r="J168" s="793"/>
      <c r="K168" s="176"/>
      <c r="L168" s="175"/>
    </row>
    <row r="169" spans="1:14" ht="50.25" customHeight="1" x14ac:dyDescent="0.2">
      <c r="A169" s="692" t="s">
        <v>612</v>
      </c>
      <c r="B169" s="693"/>
      <c r="C169" s="693"/>
      <c r="D169" s="694"/>
      <c r="E169" s="791"/>
      <c r="F169" s="792"/>
      <c r="G169" s="792"/>
      <c r="H169" s="792"/>
      <c r="I169" s="792"/>
      <c r="J169" s="793"/>
      <c r="K169" s="176"/>
      <c r="L169" s="175"/>
    </row>
    <row r="170" spans="1:14" ht="69" customHeight="1" thickBot="1" x14ac:dyDescent="0.25">
      <c r="A170" s="697" t="s">
        <v>472</v>
      </c>
      <c r="B170" s="698"/>
      <c r="C170" s="698"/>
      <c r="D170" s="699"/>
      <c r="E170" s="821" t="e">
        <f>E168/E169</f>
        <v>#DIV/0!</v>
      </c>
      <c r="F170" s="822"/>
      <c r="G170" s="822"/>
      <c r="H170" s="822"/>
      <c r="I170" s="822"/>
      <c r="J170" s="823"/>
      <c r="K170" s="176"/>
      <c r="L170" s="175"/>
    </row>
    <row r="171" spans="1:14" ht="26.25" customHeight="1" thickBot="1" x14ac:dyDescent="0.25">
      <c r="A171" s="266"/>
      <c r="B171" s="266"/>
      <c r="C171" s="266"/>
      <c r="D171" s="266"/>
      <c r="E171" s="267"/>
      <c r="F171" s="268"/>
      <c r="G171" s="268"/>
      <c r="H171" s="268"/>
      <c r="I171" s="268"/>
      <c r="J171" s="268"/>
      <c r="K171" s="176"/>
      <c r="L171" s="175"/>
    </row>
    <row r="172" spans="1:14" ht="31.5" customHeight="1" thickBot="1" x14ac:dyDescent="0.25">
      <c r="A172" s="799" t="s">
        <v>595</v>
      </c>
      <c r="B172" s="800"/>
      <c r="C172" s="800"/>
      <c r="D172" s="800"/>
      <c r="E172" s="800"/>
      <c r="F172" s="800"/>
      <c r="G172" s="800"/>
      <c r="H172" s="800"/>
      <c r="I172" s="800"/>
      <c r="J172" s="801"/>
      <c r="K172" s="176"/>
      <c r="L172" s="175"/>
    </row>
    <row r="173" spans="1:14" ht="21.95" customHeight="1" x14ac:dyDescent="0.2">
      <c r="A173" s="736" t="s">
        <v>596</v>
      </c>
      <c r="B173" s="797"/>
      <c r="C173" s="797"/>
      <c r="D173" s="797"/>
      <c r="E173" s="794" t="str">
        <f>IF(E38="Да","Малая организация","Средняя организация")</f>
        <v>Средняя организация</v>
      </c>
      <c r="F173" s="795"/>
      <c r="G173" s="795"/>
      <c r="H173" s="795"/>
      <c r="I173" s="795"/>
      <c r="J173" s="796"/>
      <c r="K173" s="176"/>
      <c r="L173" s="175"/>
    </row>
    <row r="174" spans="1:14" ht="21.95" customHeight="1" x14ac:dyDescent="0.2">
      <c r="A174" s="736" t="s">
        <v>597</v>
      </c>
      <c r="B174" s="797"/>
      <c r="C174" s="797"/>
      <c r="D174" s="797"/>
      <c r="E174" s="794">
        <f>Заявка!G192</f>
        <v>0</v>
      </c>
      <c r="F174" s="795"/>
      <c r="G174" s="795"/>
      <c r="H174" s="795"/>
      <c r="I174" s="795"/>
      <c r="J174" s="796"/>
      <c r="K174" s="176"/>
      <c r="L174" s="175"/>
    </row>
    <row r="175" spans="1:14" ht="21.95" customHeight="1" x14ac:dyDescent="0.2">
      <c r="A175" s="736" t="s">
        <v>598</v>
      </c>
      <c r="B175" s="797"/>
      <c r="C175" s="797"/>
      <c r="D175" s="797"/>
      <c r="E175" s="794"/>
      <c r="F175" s="795"/>
      <c r="G175" s="795"/>
      <c r="H175" s="795"/>
      <c r="I175" s="795"/>
      <c r="J175" s="796"/>
      <c r="K175" s="176"/>
      <c r="L175" s="175"/>
    </row>
    <row r="176" spans="1:14" ht="47.25" customHeight="1" x14ac:dyDescent="0.2">
      <c r="A176" s="692" t="s">
        <v>473</v>
      </c>
      <c r="B176" s="693"/>
      <c r="C176" s="693"/>
      <c r="D176" s="694"/>
      <c r="E176" s="689" t="s">
        <v>351</v>
      </c>
      <c r="F176" s="708"/>
      <c r="G176" s="708"/>
      <c r="H176" s="708"/>
      <c r="I176" s="708"/>
      <c r="J176" s="696"/>
      <c r="K176" s="176"/>
      <c r="L176" s="175" t="s">
        <v>351</v>
      </c>
      <c r="N176" s="148" t="s">
        <v>353</v>
      </c>
    </row>
    <row r="177" spans="1:14" ht="24.95" customHeight="1" x14ac:dyDescent="0.2">
      <c r="A177" s="730" t="s">
        <v>354</v>
      </c>
      <c r="B177" s="731"/>
      <c r="C177" s="731"/>
      <c r="D177" s="732"/>
      <c r="E177" s="689" t="s">
        <v>353</v>
      </c>
      <c r="F177" s="690"/>
      <c r="G177" s="690"/>
      <c r="H177" s="691"/>
      <c r="I177" s="370" t="s">
        <v>614</v>
      </c>
      <c r="J177" s="356" t="e">
        <f>I178/(Заявка!I210+Заявка!I211+Заявка!I212+Заявка!I213)</f>
        <v>#DIV/0!</v>
      </c>
      <c r="K177" s="176"/>
      <c r="L177" s="175" t="s">
        <v>352</v>
      </c>
      <c r="N177" s="148" t="s">
        <v>178</v>
      </c>
    </row>
    <row r="178" spans="1:14" ht="24.95" customHeight="1" x14ac:dyDescent="0.2">
      <c r="A178" s="733"/>
      <c r="B178" s="734"/>
      <c r="C178" s="734"/>
      <c r="D178" s="735"/>
      <c r="E178" s="728" t="s">
        <v>613</v>
      </c>
      <c r="F178" s="728"/>
      <c r="G178" s="728"/>
      <c r="H178" s="728"/>
      <c r="I178" s="729">
        <f>Заявка!I211</f>
        <v>0</v>
      </c>
      <c r="J178" s="685"/>
      <c r="K178" s="176"/>
      <c r="L178" s="175" t="s">
        <v>299</v>
      </c>
      <c r="N178" s="148" t="s">
        <v>645</v>
      </c>
    </row>
    <row r="179" spans="1:14" ht="24.95" customHeight="1" x14ac:dyDescent="0.2">
      <c r="A179" s="733"/>
      <c r="B179" s="734"/>
      <c r="C179" s="734"/>
      <c r="D179" s="735"/>
      <c r="E179" s="689" t="s">
        <v>178</v>
      </c>
      <c r="F179" s="690"/>
      <c r="G179" s="690"/>
      <c r="H179" s="691"/>
      <c r="I179" s="370" t="s">
        <v>614</v>
      </c>
      <c r="J179" s="356" t="e">
        <f>I180/(Заявка!I210+Заявка!I211+Заявка!I212+Заявка!I213)</f>
        <v>#DIV/0!</v>
      </c>
      <c r="K179" s="176"/>
      <c r="L179" s="175" t="s">
        <v>159</v>
      </c>
    </row>
    <row r="180" spans="1:14" ht="24.95" customHeight="1" x14ac:dyDescent="0.2">
      <c r="A180" s="733"/>
      <c r="B180" s="734"/>
      <c r="C180" s="734"/>
      <c r="D180" s="735"/>
      <c r="E180" s="728" t="s">
        <v>613</v>
      </c>
      <c r="F180" s="728"/>
      <c r="G180" s="728"/>
      <c r="H180" s="728"/>
      <c r="I180" s="817">
        <f>Заявка!I212</f>
        <v>0</v>
      </c>
      <c r="J180" s="818"/>
      <c r="K180" s="176"/>
      <c r="L180" s="175"/>
    </row>
    <row r="181" spans="1:14" ht="24.95" customHeight="1" x14ac:dyDescent="0.2">
      <c r="A181" s="733"/>
      <c r="B181" s="734"/>
      <c r="C181" s="734"/>
      <c r="D181" s="735"/>
      <c r="E181" s="689" t="s">
        <v>645</v>
      </c>
      <c r="F181" s="690"/>
      <c r="G181" s="690"/>
      <c r="H181" s="691"/>
      <c r="I181" s="370" t="s">
        <v>614</v>
      </c>
      <c r="J181" s="356" t="e">
        <f>I182/(Заявка!I210+Заявка!I211+Заявка!I212+Заявка!I213)</f>
        <v>#DIV/0!</v>
      </c>
      <c r="K181" s="176"/>
      <c r="L181" s="175"/>
    </row>
    <row r="182" spans="1:14" ht="24.95" customHeight="1" x14ac:dyDescent="0.2">
      <c r="A182" s="736"/>
      <c r="B182" s="737"/>
      <c r="C182" s="737"/>
      <c r="D182" s="738"/>
      <c r="E182" s="728" t="s">
        <v>613</v>
      </c>
      <c r="F182" s="728"/>
      <c r="G182" s="728"/>
      <c r="H182" s="728"/>
      <c r="I182" s="729">
        <f>Заявка!I213</f>
        <v>0</v>
      </c>
      <c r="J182" s="685"/>
      <c r="K182" s="176"/>
      <c r="L182" s="175"/>
    </row>
    <row r="183" spans="1:14" ht="24.95" customHeight="1" x14ac:dyDescent="0.2">
      <c r="A183" s="736" t="s">
        <v>599</v>
      </c>
      <c r="B183" s="797"/>
      <c r="C183" s="797"/>
      <c r="D183" s="797"/>
      <c r="E183" s="794" t="s">
        <v>158</v>
      </c>
      <c r="F183" s="795"/>
      <c r="G183" s="795"/>
      <c r="H183" s="795"/>
      <c r="I183" s="795"/>
      <c r="J183" s="796"/>
      <c r="K183" s="176"/>
      <c r="L183" s="175"/>
    </row>
    <row r="184" spans="1:14" ht="68.25" customHeight="1" x14ac:dyDescent="0.2">
      <c r="A184" s="692" t="s">
        <v>355</v>
      </c>
      <c r="B184" s="970"/>
      <c r="C184" s="970"/>
      <c r="D184" s="970"/>
      <c r="E184" s="689" t="s">
        <v>158</v>
      </c>
      <c r="F184" s="820"/>
      <c r="G184" s="820"/>
      <c r="H184" s="820"/>
      <c r="I184" s="695"/>
      <c r="J184" s="815"/>
      <c r="K184" s="175"/>
      <c r="L184" s="175"/>
    </row>
    <row r="185" spans="1:14" ht="29.25" customHeight="1" x14ac:dyDescent="0.2">
      <c r="A185" s="769" t="s">
        <v>357</v>
      </c>
      <c r="B185" s="742"/>
      <c r="C185" s="742"/>
      <c r="D185" s="742"/>
      <c r="E185" s="742"/>
      <c r="F185" s="775" t="s">
        <v>358</v>
      </c>
      <c r="G185" s="742"/>
      <c r="H185" s="742"/>
      <c r="I185" s="742"/>
      <c r="J185" s="816"/>
      <c r="K185" s="175"/>
      <c r="L185" s="175"/>
    </row>
    <row r="186" spans="1:14" ht="24.95" customHeight="1" x14ac:dyDescent="0.2">
      <c r="A186" s="808"/>
      <c r="B186" s="809"/>
      <c r="C186" s="809"/>
      <c r="D186" s="809"/>
      <c r="E186" s="809"/>
      <c r="F186" s="810"/>
      <c r="G186" s="810"/>
      <c r="H186" s="810"/>
      <c r="I186" s="810"/>
      <c r="J186" s="811"/>
    </row>
    <row r="187" spans="1:14" ht="68.25" customHeight="1" thickBot="1" x14ac:dyDescent="0.25">
      <c r="A187" s="829" t="s">
        <v>474</v>
      </c>
      <c r="B187" s="830"/>
      <c r="C187" s="830"/>
      <c r="D187" s="830"/>
      <c r="E187" s="831">
        <f>Заявка!L224</f>
        <v>0</v>
      </c>
      <c r="F187" s="832"/>
      <c r="G187" s="832"/>
      <c r="H187" s="832"/>
      <c r="I187" s="832"/>
      <c r="J187" s="833"/>
    </row>
    <row r="188" spans="1:14" ht="32.25" customHeight="1" x14ac:dyDescent="0.2">
      <c r="A188" s="812" t="s">
        <v>233</v>
      </c>
      <c r="B188" s="813"/>
      <c r="C188" s="813"/>
      <c r="D188" s="813"/>
      <c r="E188" s="813"/>
      <c r="F188" s="813"/>
      <c r="G188" s="813"/>
      <c r="H188" s="813"/>
      <c r="I188" s="813"/>
      <c r="J188" s="814"/>
      <c r="K188" s="147"/>
    </row>
    <row r="189" spans="1:14" ht="98.25" customHeight="1" x14ac:dyDescent="0.2">
      <c r="A189" s="712" t="s">
        <v>182</v>
      </c>
      <c r="B189" s="718"/>
      <c r="C189" s="718"/>
      <c r="D189" s="719"/>
      <c r="E189" s="788" t="s">
        <v>206</v>
      </c>
      <c r="F189" s="719"/>
      <c r="G189" s="788" t="s">
        <v>232</v>
      </c>
      <c r="H189" s="719"/>
      <c r="I189" s="775" t="s">
        <v>356</v>
      </c>
      <c r="J189" s="819"/>
      <c r="K189" s="147"/>
    </row>
    <row r="190" spans="1:14" ht="24.95" customHeight="1" x14ac:dyDescent="0.2">
      <c r="A190" s="692" t="s">
        <v>202</v>
      </c>
      <c r="B190" s="693"/>
      <c r="C190" s="693"/>
      <c r="D190" s="694"/>
      <c r="E190" s="754">
        <f>Заявка!E216</f>
        <v>0</v>
      </c>
      <c r="F190" s="756"/>
      <c r="G190" s="754">
        <f>Заявка!G216</f>
        <v>0</v>
      </c>
      <c r="H190" s="756"/>
      <c r="I190" s="754">
        <f>Заявка!I216</f>
        <v>0</v>
      </c>
      <c r="J190" s="798"/>
      <c r="K190" s="147"/>
    </row>
    <row r="191" spans="1:14" ht="45" customHeight="1" x14ac:dyDescent="0.2">
      <c r="A191" s="692" t="s">
        <v>203</v>
      </c>
      <c r="B191" s="693"/>
      <c r="C191" s="693"/>
      <c r="D191" s="694"/>
      <c r="E191" s="752">
        <f>Заявка!E217</f>
        <v>0</v>
      </c>
      <c r="F191" s="756"/>
      <c r="G191" s="752">
        <f>Заявка!G217</f>
        <v>0</v>
      </c>
      <c r="H191" s="756"/>
      <c r="I191" s="752">
        <f>Заявка!I217</f>
        <v>0</v>
      </c>
      <c r="J191" s="798"/>
      <c r="K191" s="147"/>
    </row>
    <row r="192" spans="1:14" ht="43.5" customHeight="1" x14ac:dyDescent="0.2">
      <c r="A192" s="692" t="s">
        <v>475</v>
      </c>
      <c r="B192" s="693"/>
      <c r="C192" s="693"/>
      <c r="D192" s="694"/>
      <c r="E192" s="752">
        <f>Заявка!E219</f>
        <v>0</v>
      </c>
      <c r="F192" s="756"/>
      <c r="G192" s="752">
        <f>Заявка!G219</f>
        <v>0</v>
      </c>
      <c r="H192" s="756"/>
      <c r="I192" s="752">
        <f>Заявка!I219</f>
        <v>0</v>
      </c>
      <c r="J192" s="798"/>
      <c r="K192" s="147"/>
    </row>
    <row r="193" spans="1:11" ht="46.5" customHeight="1" x14ac:dyDescent="0.2">
      <c r="A193" s="692" t="s">
        <v>498</v>
      </c>
      <c r="B193" s="693"/>
      <c r="C193" s="693"/>
      <c r="D193" s="694"/>
      <c r="E193" s="752">
        <f>Заявка!E220</f>
        <v>0</v>
      </c>
      <c r="F193" s="719"/>
      <c r="G193" s="752">
        <f>Заявка!G220</f>
        <v>0</v>
      </c>
      <c r="H193" s="719"/>
      <c r="I193" s="752">
        <f>Заявка!I220</f>
        <v>0</v>
      </c>
      <c r="J193" s="806"/>
      <c r="K193" s="147"/>
    </row>
    <row r="194" spans="1:11" ht="24.95" customHeight="1" x14ac:dyDescent="0.2">
      <c r="A194" s="692" t="s">
        <v>496</v>
      </c>
      <c r="B194" s="693"/>
      <c r="C194" s="693"/>
      <c r="D194" s="694"/>
      <c r="E194" s="802" t="e">
        <f>E193/E191</f>
        <v>#DIV/0!</v>
      </c>
      <c r="F194" s="803"/>
      <c r="G194" s="802" t="e">
        <f>G193/G191</f>
        <v>#DIV/0!</v>
      </c>
      <c r="H194" s="803"/>
      <c r="I194" s="802" t="e">
        <f>I193/I191</f>
        <v>#DIV/0!</v>
      </c>
      <c r="J194" s="845"/>
      <c r="K194" s="147"/>
    </row>
    <row r="195" spans="1:11" ht="24.95" customHeight="1" thickBot="1" x14ac:dyDescent="0.25">
      <c r="A195" s="697" t="s">
        <v>205</v>
      </c>
      <c r="B195" s="698"/>
      <c r="C195" s="698"/>
      <c r="D195" s="699"/>
      <c r="E195" s="804">
        <f>Заявка!E222</f>
        <v>0</v>
      </c>
      <c r="F195" s="745"/>
      <c r="G195" s="804">
        <f>Заявка!G222</f>
        <v>0</v>
      </c>
      <c r="H195" s="745"/>
      <c r="I195" s="804">
        <f>Заявка!I222</f>
        <v>0</v>
      </c>
      <c r="J195" s="805"/>
      <c r="K195" s="147"/>
    </row>
    <row r="196" spans="1:11" ht="33" customHeight="1" thickBot="1" x14ac:dyDescent="0.25">
      <c r="A196" s="837" t="s">
        <v>600</v>
      </c>
      <c r="B196" s="838"/>
      <c r="C196" s="838"/>
      <c r="D196" s="838"/>
      <c r="E196" s="838"/>
      <c r="F196" s="838"/>
      <c r="G196" s="838"/>
      <c r="H196" s="838"/>
      <c r="I196" s="838"/>
      <c r="J196" s="839"/>
      <c r="K196" s="147"/>
    </row>
    <row r="197" spans="1:11" ht="151.5" customHeight="1" thickBot="1" x14ac:dyDescent="0.25">
      <c r="A197" s="840" t="s">
        <v>499</v>
      </c>
      <c r="B197" s="841"/>
      <c r="C197" s="841"/>
      <c r="D197" s="841"/>
      <c r="E197" s="841"/>
      <c r="F197" s="841"/>
      <c r="G197" s="841"/>
      <c r="H197" s="841"/>
      <c r="I197" s="841"/>
      <c r="J197" s="842"/>
      <c r="K197" s="147"/>
    </row>
    <row r="198" spans="1:11" ht="51" customHeight="1" thickBot="1" x14ac:dyDescent="0.25">
      <c r="A198" s="785" t="s">
        <v>601</v>
      </c>
      <c r="B198" s="786"/>
      <c r="C198" s="786"/>
      <c r="D198" s="786"/>
      <c r="E198" s="786"/>
      <c r="F198" s="786"/>
      <c r="G198" s="786"/>
      <c r="H198" s="786"/>
      <c r="I198" s="786"/>
      <c r="J198" s="787"/>
    </row>
    <row r="199" spans="1:11" ht="50.1" customHeight="1" x14ac:dyDescent="0.2">
      <c r="A199" s="776"/>
      <c r="B199" s="777"/>
      <c r="C199" s="777"/>
      <c r="D199" s="777"/>
      <c r="E199" s="777"/>
      <c r="F199" s="777"/>
      <c r="G199" s="777"/>
      <c r="H199" s="777"/>
      <c r="I199" s="777"/>
      <c r="J199" s="778"/>
    </row>
    <row r="200" spans="1:11" ht="50.1" customHeight="1" x14ac:dyDescent="0.2">
      <c r="A200" s="779"/>
      <c r="B200" s="780"/>
      <c r="C200" s="780"/>
      <c r="D200" s="780"/>
      <c r="E200" s="780"/>
      <c r="F200" s="780"/>
      <c r="G200" s="780"/>
      <c r="H200" s="780"/>
      <c r="I200" s="780"/>
      <c r="J200" s="781"/>
    </row>
    <row r="201" spans="1:11" ht="50.1" customHeight="1" x14ac:dyDescent="0.2">
      <c r="A201" s="779"/>
      <c r="B201" s="780"/>
      <c r="C201" s="780"/>
      <c r="D201" s="780"/>
      <c r="E201" s="780"/>
      <c r="F201" s="780"/>
      <c r="G201" s="780"/>
      <c r="H201" s="780"/>
      <c r="I201" s="780"/>
      <c r="J201" s="781"/>
    </row>
    <row r="202" spans="1:11" ht="50.1" customHeight="1" x14ac:dyDescent="0.2">
      <c r="A202" s="779"/>
      <c r="B202" s="780"/>
      <c r="C202" s="780"/>
      <c r="D202" s="780"/>
      <c r="E202" s="780"/>
      <c r="F202" s="780"/>
      <c r="G202" s="780"/>
      <c r="H202" s="780"/>
      <c r="I202" s="780"/>
      <c r="J202" s="781"/>
    </row>
    <row r="203" spans="1:11" ht="50.1" customHeight="1" x14ac:dyDescent="0.2">
      <c r="A203" s="779"/>
      <c r="B203" s="780"/>
      <c r="C203" s="780"/>
      <c r="D203" s="780"/>
      <c r="E203" s="780"/>
      <c r="F203" s="780"/>
      <c r="G203" s="780"/>
      <c r="H203" s="780"/>
      <c r="I203" s="780"/>
      <c r="J203" s="781"/>
    </row>
    <row r="204" spans="1:11" ht="50.1" customHeight="1" x14ac:dyDescent="0.2">
      <c r="A204" s="779"/>
      <c r="B204" s="780"/>
      <c r="C204" s="780"/>
      <c r="D204" s="780"/>
      <c r="E204" s="780"/>
      <c r="F204" s="780"/>
      <c r="G204" s="780"/>
      <c r="H204" s="780"/>
      <c r="I204" s="780"/>
      <c r="J204" s="781"/>
    </row>
    <row r="205" spans="1:11" ht="50.1" customHeight="1" x14ac:dyDescent="0.2">
      <c r="A205" s="779"/>
      <c r="B205" s="780"/>
      <c r="C205" s="780"/>
      <c r="D205" s="780"/>
      <c r="E205" s="780"/>
      <c r="F205" s="780"/>
      <c r="G205" s="780"/>
      <c r="H205" s="780"/>
      <c r="I205" s="780"/>
      <c r="J205" s="781"/>
    </row>
    <row r="206" spans="1:11" ht="50.1" customHeight="1" x14ac:dyDescent="0.2">
      <c r="A206" s="779"/>
      <c r="B206" s="780"/>
      <c r="C206" s="780"/>
      <c r="D206" s="780"/>
      <c r="E206" s="780"/>
      <c r="F206" s="780"/>
      <c r="G206" s="780"/>
      <c r="H206" s="780"/>
      <c r="I206" s="780"/>
      <c r="J206" s="781"/>
    </row>
    <row r="207" spans="1:11" ht="50.1" customHeight="1" x14ac:dyDescent="0.2">
      <c r="A207" s="779"/>
      <c r="B207" s="780"/>
      <c r="C207" s="780"/>
      <c r="D207" s="780"/>
      <c r="E207" s="780"/>
      <c r="F207" s="780"/>
      <c r="G207" s="780"/>
      <c r="H207" s="780"/>
      <c r="I207" s="780"/>
      <c r="J207" s="781"/>
    </row>
    <row r="208" spans="1:11" ht="50.1" customHeight="1" x14ac:dyDescent="0.2">
      <c r="A208" s="779"/>
      <c r="B208" s="780"/>
      <c r="C208" s="780"/>
      <c r="D208" s="780"/>
      <c r="E208" s="780"/>
      <c r="F208" s="780"/>
      <c r="G208" s="780"/>
      <c r="H208" s="780"/>
      <c r="I208" s="780"/>
      <c r="J208" s="781"/>
    </row>
    <row r="209" spans="1:10" ht="50.1" customHeight="1" x14ac:dyDescent="0.2">
      <c r="A209" s="779"/>
      <c r="B209" s="780"/>
      <c r="C209" s="780"/>
      <c r="D209" s="780"/>
      <c r="E209" s="780"/>
      <c r="F209" s="780"/>
      <c r="G209" s="780"/>
      <c r="H209" s="780"/>
      <c r="I209" s="780"/>
      <c r="J209" s="781"/>
    </row>
    <row r="210" spans="1:10" ht="50.1" customHeight="1" x14ac:dyDescent="0.2">
      <c r="A210" s="779"/>
      <c r="B210" s="780"/>
      <c r="C210" s="780"/>
      <c r="D210" s="780"/>
      <c r="E210" s="780"/>
      <c r="F210" s="780"/>
      <c r="G210" s="780"/>
      <c r="H210" s="780"/>
      <c r="I210" s="780"/>
      <c r="J210" s="781"/>
    </row>
    <row r="211" spans="1:10" ht="50.1" customHeight="1" x14ac:dyDescent="0.2">
      <c r="A211" s="779"/>
      <c r="B211" s="780"/>
      <c r="C211" s="780"/>
      <c r="D211" s="780"/>
      <c r="E211" s="780"/>
      <c r="F211" s="780"/>
      <c r="G211" s="780"/>
      <c r="H211" s="780"/>
      <c r="I211" s="780"/>
      <c r="J211" s="781"/>
    </row>
    <row r="212" spans="1:10" ht="50.1" customHeight="1" x14ac:dyDescent="0.2">
      <c r="A212" s="779"/>
      <c r="B212" s="780"/>
      <c r="C212" s="780"/>
      <c r="D212" s="780"/>
      <c r="E212" s="780"/>
      <c r="F212" s="780"/>
      <c r="G212" s="780"/>
      <c r="H212" s="780"/>
      <c r="I212" s="780"/>
      <c r="J212" s="781"/>
    </row>
    <row r="213" spans="1:10" ht="50.1" customHeight="1" x14ac:dyDescent="0.2">
      <c r="A213" s="779"/>
      <c r="B213" s="780"/>
      <c r="C213" s="780"/>
      <c r="D213" s="780"/>
      <c r="E213" s="780"/>
      <c r="F213" s="780"/>
      <c r="G213" s="780"/>
      <c r="H213" s="780"/>
      <c r="I213" s="780"/>
      <c r="J213" s="781"/>
    </row>
    <row r="214" spans="1:10" ht="50.1" customHeight="1" x14ac:dyDescent="0.2">
      <c r="A214" s="779"/>
      <c r="B214" s="780"/>
      <c r="C214" s="780"/>
      <c r="D214" s="780"/>
      <c r="E214" s="780"/>
      <c r="F214" s="780"/>
      <c r="G214" s="780"/>
      <c r="H214" s="780"/>
      <c r="I214" s="780"/>
      <c r="J214" s="781"/>
    </row>
    <row r="215" spans="1:10" ht="50.1" customHeight="1" thickBot="1" x14ac:dyDescent="0.25">
      <c r="A215" s="782"/>
      <c r="B215" s="783"/>
      <c r="C215" s="783"/>
      <c r="D215" s="783"/>
      <c r="E215" s="783"/>
      <c r="F215" s="783"/>
      <c r="G215" s="783"/>
      <c r="H215" s="783"/>
      <c r="I215" s="783"/>
      <c r="J215" s="784"/>
    </row>
    <row r="216" spans="1:10" ht="35.25" customHeight="1" thickBot="1" x14ac:dyDescent="0.25">
      <c r="A216" s="834" t="s">
        <v>602</v>
      </c>
      <c r="B216" s="835"/>
      <c r="C216" s="835"/>
      <c r="D216" s="835"/>
      <c r="E216" s="835"/>
      <c r="F216" s="835"/>
      <c r="G216" s="835"/>
      <c r="H216" s="835"/>
      <c r="I216" s="835"/>
      <c r="J216" s="836"/>
    </row>
    <row r="217" spans="1:10" ht="33" customHeight="1" x14ac:dyDescent="0.2">
      <c r="A217" s="228"/>
      <c r="B217" s="229"/>
      <c r="C217" s="229"/>
      <c r="D217" s="229"/>
      <c r="E217" s="229"/>
      <c r="F217" s="229"/>
      <c r="G217" s="229"/>
      <c r="H217" s="229"/>
      <c r="I217" s="229"/>
      <c r="J217" s="230"/>
    </row>
    <row r="218" spans="1:10" ht="48" customHeight="1" x14ac:dyDescent="0.35">
      <c r="A218" s="847" t="s">
        <v>661</v>
      </c>
      <c r="B218" s="848"/>
      <c r="C218" s="848"/>
      <c r="D218" s="848"/>
      <c r="E218" s="848"/>
      <c r="F218" s="848"/>
      <c r="G218" s="320"/>
      <c r="H218" s="320"/>
      <c r="I218" s="320"/>
      <c r="J218" s="321"/>
    </row>
    <row r="219" spans="1:10" ht="33" customHeight="1" x14ac:dyDescent="0.35">
      <c r="A219" s="322"/>
      <c r="B219" s="320"/>
      <c r="C219" s="320"/>
      <c r="D219" s="320"/>
      <c r="E219" s="320"/>
      <c r="F219" s="320"/>
      <c r="G219" s="320"/>
      <c r="H219" s="320"/>
      <c r="I219" s="320"/>
      <c r="J219" s="321"/>
    </row>
    <row r="220" spans="1:10" ht="42.75" customHeight="1" x14ac:dyDescent="0.35">
      <c r="A220" s="847" t="s">
        <v>688</v>
      </c>
      <c r="B220" s="848"/>
      <c r="C220" s="848"/>
      <c r="D220" s="848"/>
      <c r="E220" s="848"/>
      <c r="F220" s="848"/>
      <c r="G220" s="323"/>
      <c r="H220" s="323"/>
      <c r="I220" s="323"/>
      <c r="J220" s="324" t="s">
        <v>520</v>
      </c>
    </row>
    <row r="221" spans="1:10" ht="33" customHeight="1" x14ac:dyDescent="0.35">
      <c r="A221" s="322"/>
      <c r="B221" s="323"/>
      <c r="C221" s="323"/>
      <c r="D221" s="323"/>
      <c r="E221" s="323"/>
      <c r="F221" s="323"/>
      <c r="G221" s="323"/>
      <c r="H221" s="323"/>
      <c r="I221" s="323"/>
      <c r="J221" s="324"/>
    </row>
    <row r="222" spans="1:10" ht="23.25" x14ac:dyDescent="0.35">
      <c r="A222" s="824" t="s">
        <v>553</v>
      </c>
      <c r="B222" s="825"/>
      <c r="C222" s="825"/>
      <c r="D222" s="825"/>
      <c r="E222" s="325"/>
      <c r="F222" s="325"/>
      <c r="G222" s="326"/>
      <c r="H222" s="326"/>
      <c r="I222" s="325"/>
      <c r="J222" s="327" t="s">
        <v>521</v>
      </c>
    </row>
    <row r="223" spans="1:10" ht="33" customHeight="1" x14ac:dyDescent="0.35">
      <c r="A223" s="328"/>
      <c r="B223" s="325"/>
      <c r="C223" s="325"/>
      <c r="D223" s="325"/>
      <c r="E223" s="325"/>
      <c r="F223" s="325"/>
      <c r="G223" s="326"/>
      <c r="H223" s="326"/>
      <c r="I223" s="325"/>
      <c r="J223" s="327"/>
    </row>
    <row r="224" spans="1:10" ht="27" customHeight="1" x14ac:dyDescent="0.35">
      <c r="A224" s="965" t="s">
        <v>692</v>
      </c>
      <c r="B224" s="966"/>
      <c r="C224" s="966"/>
      <c r="D224" s="966"/>
      <c r="E224" s="966"/>
      <c r="F224" s="966"/>
      <c r="G224" s="325"/>
      <c r="H224" s="326"/>
      <c r="I224" s="325"/>
      <c r="J224" s="327" t="s">
        <v>675</v>
      </c>
    </row>
    <row r="225" spans="1:10" ht="33" customHeight="1" x14ac:dyDescent="0.35">
      <c r="A225" s="328"/>
      <c r="B225" s="325"/>
      <c r="C225" s="325"/>
      <c r="D225" s="325"/>
      <c r="E225" s="325"/>
      <c r="F225" s="325"/>
      <c r="G225" s="326"/>
      <c r="H225" s="326"/>
      <c r="I225" s="325"/>
      <c r="J225" s="327"/>
    </row>
    <row r="226" spans="1:10" ht="23.25" x14ac:dyDescent="0.35">
      <c r="A226" s="328" t="s">
        <v>554</v>
      </c>
      <c r="B226" s="325"/>
      <c r="C226" s="325"/>
      <c r="D226" s="325"/>
      <c r="E226" s="325"/>
      <c r="F226" s="325"/>
      <c r="G226" s="326"/>
      <c r="H226" s="326"/>
      <c r="I226" s="325"/>
      <c r="J226" s="327" t="s">
        <v>522</v>
      </c>
    </row>
    <row r="227" spans="1:10" ht="33" customHeight="1" thickBot="1" x14ac:dyDescent="0.4">
      <c r="A227" s="329"/>
      <c r="B227" s="330"/>
      <c r="C227" s="330"/>
      <c r="D227" s="330"/>
      <c r="E227" s="330"/>
      <c r="F227" s="330"/>
      <c r="G227" s="331"/>
      <c r="H227" s="331"/>
      <c r="I227" s="330"/>
      <c r="J227" s="332"/>
    </row>
    <row r="228" spans="1:10" x14ac:dyDescent="0.2"/>
    <row r="229" spans="1:10" x14ac:dyDescent="0.2"/>
    <row r="230" spans="1:10" x14ac:dyDescent="0.2"/>
    <row r="231" spans="1:10" x14ac:dyDescent="0.2"/>
    <row r="232" spans="1:10" x14ac:dyDescent="0.2"/>
    <row r="233" spans="1:10" x14ac:dyDescent="0.2"/>
    <row r="234" spans="1:10" x14ac:dyDescent="0.2"/>
    <row r="235" spans="1:10" x14ac:dyDescent="0.2"/>
    <row r="236" spans="1:10" x14ac:dyDescent="0.2"/>
    <row r="237" spans="1:10" x14ac:dyDescent="0.2"/>
    <row r="238" spans="1:10" x14ac:dyDescent="0.2"/>
    <row r="239" spans="1:10" x14ac:dyDescent="0.2"/>
    <row r="240" spans="1:1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sheetData>
  <sheetProtection formatColumns="0" formatRows="0" selectLockedCells="1"/>
  <mergeCells count="373">
    <mergeCell ref="A224:F224"/>
    <mergeCell ref="E114:F114"/>
    <mergeCell ref="G114:H114"/>
    <mergeCell ref="E115:F115"/>
    <mergeCell ref="G115:H115"/>
    <mergeCell ref="G107:H107"/>
    <mergeCell ref="E110:F110"/>
    <mergeCell ref="E109:F109"/>
    <mergeCell ref="G108:H108"/>
    <mergeCell ref="G109:H109"/>
    <mergeCell ref="G110:H110"/>
    <mergeCell ref="E111:F111"/>
    <mergeCell ref="G111:H111"/>
    <mergeCell ref="E112:F112"/>
    <mergeCell ref="G112:H112"/>
    <mergeCell ref="E108:F108"/>
    <mergeCell ref="E117:J117"/>
    <mergeCell ref="A184:D184"/>
    <mergeCell ref="E177:H177"/>
    <mergeCell ref="A125:J125"/>
    <mergeCell ref="E150:F150"/>
    <mergeCell ref="E119:J119"/>
    <mergeCell ref="A114:C114"/>
    <mergeCell ref="A115:C115"/>
    <mergeCell ref="A119:D119"/>
    <mergeCell ref="A121:D121"/>
    <mergeCell ref="A117:D117"/>
    <mergeCell ref="E116:J116"/>
    <mergeCell ref="A116:D116"/>
    <mergeCell ref="E123:J123"/>
    <mergeCell ref="E106:F106"/>
    <mergeCell ref="G106:H106"/>
    <mergeCell ref="E107:F107"/>
    <mergeCell ref="E113:F113"/>
    <mergeCell ref="G113:H113"/>
    <mergeCell ref="A108:C108"/>
    <mergeCell ref="A109:C109"/>
    <mergeCell ref="A110:C110"/>
    <mergeCell ref="A111:C111"/>
    <mergeCell ref="A112:C112"/>
    <mergeCell ref="A113:C113"/>
    <mergeCell ref="A106:C106"/>
    <mergeCell ref="A107:C107"/>
    <mergeCell ref="E121:J121"/>
    <mergeCell ref="A88:H88"/>
    <mergeCell ref="I88:J88"/>
    <mergeCell ref="A89:H89"/>
    <mergeCell ref="I89:J89"/>
    <mergeCell ref="A96:J96"/>
    <mergeCell ref="A91:H91"/>
    <mergeCell ref="I91:J91"/>
    <mergeCell ref="A92:H92"/>
    <mergeCell ref="I92:J92"/>
    <mergeCell ref="A93:H93"/>
    <mergeCell ref="I93:J93"/>
    <mergeCell ref="A94:H94"/>
    <mergeCell ref="I94:J94"/>
    <mergeCell ref="A40:D40"/>
    <mergeCell ref="E40:J40"/>
    <mergeCell ref="A33:E33"/>
    <mergeCell ref="E62:J62"/>
    <mergeCell ref="E63:J63"/>
    <mergeCell ref="G33:J33"/>
    <mergeCell ref="A34:E34"/>
    <mergeCell ref="G34:J34"/>
    <mergeCell ref="A100:C100"/>
    <mergeCell ref="A66:H66"/>
    <mergeCell ref="I66:J66"/>
    <mergeCell ref="E65:J65"/>
    <mergeCell ref="A65:D65"/>
    <mergeCell ref="A67:H67"/>
    <mergeCell ref="I67:J67"/>
    <mergeCell ref="A68:H68"/>
    <mergeCell ref="D100:J100"/>
    <mergeCell ref="A99:C99"/>
    <mergeCell ref="A95:J95"/>
    <mergeCell ref="A79:H79"/>
    <mergeCell ref="I79:J79"/>
    <mergeCell ref="G35:J35"/>
    <mergeCell ref="A73:H73"/>
    <mergeCell ref="A90:H90"/>
    <mergeCell ref="E38:J38"/>
    <mergeCell ref="E39:J39"/>
    <mergeCell ref="A38:D38"/>
    <mergeCell ref="A39:D39"/>
    <mergeCell ref="A36:F36"/>
    <mergeCell ref="G36:J36"/>
    <mergeCell ref="G27:J27"/>
    <mergeCell ref="G28:J28"/>
    <mergeCell ref="G29:J29"/>
    <mergeCell ref="G30:J30"/>
    <mergeCell ref="A37:D37"/>
    <mergeCell ref="E37:J37"/>
    <mergeCell ref="D7:J7"/>
    <mergeCell ref="D10:J10"/>
    <mergeCell ref="A25:J25"/>
    <mergeCell ref="G26:J26"/>
    <mergeCell ref="A9:C9"/>
    <mergeCell ref="A11:J11"/>
    <mergeCell ref="G31:J31"/>
    <mergeCell ref="A26:E26"/>
    <mergeCell ref="A29:E29"/>
    <mergeCell ref="A12:F12"/>
    <mergeCell ref="A13:F13"/>
    <mergeCell ref="A22:J22"/>
    <mergeCell ref="A30:E30"/>
    <mergeCell ref="A31:E31"/>
    <mergeCell ref="A27:E27"/>
    <mergeCell ref="A28:E28"/>
    <mergeCell ref="A5:C5"/>
    <mergeCell ref="D5:J5"/>
    <mergeCell ref="G24:J24"/>
    <mergeCell ref="A10:C10"/>
    <mergeCell ref="A17:G17"/>
    <mergeCell ref="A18:G18"/>
    <mergeCell ref="A19:G19"/>
    <mergeCell ref="H17:J17"/>
    <mergeCell ref="H18:J18"/>
    <mergeCell ref="H19:J19"/>
    <mergeCell ref="A16:G16"/>
    <mergeCell ref="A23:J23"/>
    <mergeCell ref="D8:J8"/>
    <mergeCell ref="A24:F24"/>
    <mergeCell ref="A20:J20"/>
    <mergeCell ref="A7:C7"/>
    <mergeCell ref="A8:C8"/>
    <mergeCell ref="A21:J21"/>
    <mergeCell ref="G15:J15"/>
    <mergeCell ref="G14:J14"/>
    <mergeCell ref="H16:J16"/>
    <mergeCell ref="D6:J6"/>
    <mergeCell ref="G12:J12"/>
    <mergeCell ref="G13:J13"/>
    <mergeCell ref="E164:J164"/>
    <mergeCell ref="A130:I130"/>
    <mergeCell ref="E135:H135"/>
    <mergeCell ref="I135:J135"/>
    <mergeCell ref="A133:I133"/>
    <mergeCell ref="A132:J132"/>
    <mergeCell ref="E136:H136"/>
    <mergeCell ref="I136:J136"/>
    <mergeCell ref="I134:J134"/>
    <mergeCell ref="I139:J139"/>
    <mergeCell ref="E153:F153"/>
    <mergeCell ref="E141:H141"/>
    <mergeCell ref="E142:H142"/>
    <mergeCell ref="I142:J142"/>
    <mergeCell ref="E143:H143"/>
    <mergeCell ref="I143:J143"/>
    <mergeCell ref="E145:I145"/>
    <mergeCell ref="A144:J144"/>
    <mergeCell ref="E152:F152"/>
    <mergeCell ref="A162:J162"/>
    <mergeCell ref="G155:J155"/>
    <mergeCell ref="A155:F155"/>
    <mergeCell ref="A134:D135"/>
    <mergeCell ref="A145:D146"/>
    <mergeCell ref="A44:I44"/>
    <mergeCell ref="A46:C46"/>
    <mergeCell ref="D46:J46"/>
    <mergeCell ref="A48:J48"/>
    <mergeCell ref="A160:D160"/>
    <mergeCell ref="G157:J157"/>
    <mergeCell ref="G153:H153"/>
    <mergeCell ref="A157:D157"/>
    <mergeCell ref="A60:D60"/>
    <mergeCell ref="A61:D61"/>
    <mergeCell ref="A62:D62"/>
    <mergeCell ref="A63:D63"/>
    <mergeCell ref="A64:D64"/>
    <mergeCell ref="E57:J57"/>
    <mergeCell ref="E58:J58"/>
    <mergeCell ref="E59:J59"/>
    <mergeCell ref="E60:J60"/>
    <mergeCell ref="E61:J61"/>
    <mergeCell ref="A57:D57"/>
    <mergeCell ref="A58:D58"/>
    <mergeCell ref="A59:D59"/>
    <mergeCell ref="A81:J81"/>
    <mergeCell ref="E64:J64"/>
    <mergeCell ref="I84:J84"/>
    <mergeCell ref="A42:J42"/>
    <mergeCell ref="A41:J41"/>
    <mergeCell ref="A97:J97"/>
    <mergeCell ref="A56:J56"/>
    <mergeCell ref="I68:J68"/>
    <mergeCell ref="A69:H69"/>
    <mergeCell ref="I69:J69"/>
    <mergeCell ref="A70:H70"/>
    <mergeCell ref="I70:J70"/>
    <mergeCell ref="I74:J74"/>
    <mergeCell ref="A80:H80"/>
    <mergeCell ref="I80:J80"/>
    <mergeCell ref="A71:H71"/>
    <mergeCell ref="I50:J50"/>
    <mergeCell ref="A51:H51"/>
    <mergeCell ref="I51:J51"/>
    <mergeCell ref="I71:J71"/>
    <mergeCell ref="A72:H72"/>
    <mergeCell ref="I90:J90"/>
    <mergeCell ref="A52:H52"/>
    <mergeCell ref="I52:J52"/>
    <mergeCell ref="A53:H53"/>
    <mergeCell ref="I53:J53"/>
    <mergeCell ref="A43:I43"/>
    <mergeCell ref="A54:H54"/>
    <mergeCell ref="I54:J54"/>
    <mergeCell ref="G152:H152"/>
    <mergeCell ref="A127:I127"/>
    <mergeCell ref="A128:I128"/>
    <mergeCell ref="G151:H151"/>
    <mergeCell ref="E138:H138"/>
    <mergeCell ref="I138:J138"/>
    <mergeCell ref="E139:H139"/>
    <mergeCell ref="A149:J149"/>
    <mergeCell ref="I141:J141"/>
    <mergeCell ref="E137:H137"/>
    <mergeCell ref="I137:J137"/>
    <mergeCell ref="I72:J72"/>
    <mergeCell ref="A82:J82"/>
    <mergeCell ref="D99:J99"/>
    <mergeCell ref="A83:H83"/>
    <mergeCell ref="I83:J83"/>
    <mergeCell ref="A84:H84"/>
    <mergeCell ref="A136:D137"/>
    <mergeCell ref="A86:H86"/>
    <mergeCell ref="I86:J86"/>
    <mergeCell ref="A87:H87"/>
    <mergeCell ref="I87:J87"/>
    <mergeCell ref="G193:H193"/>
    <mergeCell ref="A163:D163"/>
    <mergeCell ref="E174:J174"/>
    <mergeCell ref="A218:F218"/>
    <mergeCell ref="A220:F220"/>
    <mergeCell ref="A3:J3"/>
    <mergeCell ref="A167:D167"/>
    <mergeCell ref="A4:J4"/>
    <mergeCell ref="A35:E35"/>
    <mergeCell ref="A32:E32"/>
    <mergeCell ref="A14:F14"/>
    <mergeCell ref="A15:F15"/>
    <mergeCell ref="E118:J118"/>
    <mergeCell ref="A123:D123"/>
    <mergeCell ref="A118:D118"/>
    <mergeCell ref="G32:J32"/>
    <mergeCell ref="A49:J49"/>
    <mergeCell ref="A76:J76"/>
    <mergeCell ref="A126:J126"/>
    <mergeCell ref="A47:J47"/>
    <mergeCell ref="A55:J55"/>
    <mergeCell ref="A75:J75"/>
    <mergeCell ref="D9:J9"/>
    <mergeCell ref="A6:C6"/>
    <mergeCell ref="E184:H184"/>
    <mergeCell ref="I191:J191"/>
    <mergeCell ref="E190:F190"/>
    <mergeCell ref="E170:J170"/>
    <mergeCell ref="A175:D175"/>
    <mergeCell ref="A222:D222"/>
    <mergeCell ref="A170:D170"/>
    <mergeCell ref="E163:J163"/>
    <mergeCell ref="A161:D161"/>
    <mergeCell ref="A187:D187"/>
    <mergeCell ref="E187:J187"/>
    <mergeCell ref="A191:D191"/>
    <mergeCell ref="G192:H192"/>
    <mergeCell ref="A216:J216"/>
    <mergeCell ref="A196:J196"/>
    <mergeCell ref="A197:J197"/>
    <mergeCell ref="E195:F195"/>
    <mergeCell ref="A195:D195"/>
    <mergeCell ref="G195:H195"/>
    <mergeCell ref="A164:D165"/>
    <mergeCell ref="E165:J165"/>
    <mergeCell ref="E161:J161"/>
    <mergeCell ref="I194:J194"/>
    <mergeCell ref="E193:F193"/>
    <mergeCell ref="A193:D193"/>
    <mergeCell ref="A194:D194"/>
    <mergeCell ref="I192:J192"/>
    <mergeCell ref="G154:H154"/>
    <mergeCell ref="A159:D159"/>
    <mergeCell ref="G190:H190"/>
    <mergeCell ref="A186:E186"/>
    <mergeCell ref="F186:J186"/>
    <mergeCell ref="A185:E185"/>
    <mergeCell ref="E191:F191"/>
    <mergeCell ref="A188:J188"/>
    <mergeCell ref="E189:F189"/>
    <mergeCell ref="A190:D190"/>
    <mergeCell ref="A169:D169"/>
    <mergeCell ref="E169:J169"/>
    <mergeCell ref="A176:D176"/>
    <mergeCell ref="E176:J176"/>
    <mergeCell ref="G191:H191"/>
    <mergeCell ref="I184:J184"/>
    <mergeCell ref="F185:J185"/>
    <mergeCell ref="E179:H179"/>
    <mergeCell ref="E180:H180"/>
    <mergeCell ref="I180:J180"/>
    <mergeCell ref="I189:J189"/>
    <mergeCell ref="A199:J215"/>
    <mergeCell ref="A198:J198"/>
    <mergeCell ref="G189:H189"/>
    <mergeCell ref="A192:D192"/>
    <mergeCell ref="A166:D166"/>
    <mergeCell ref="E166:J166"/>
    <mergeCell ref="A168:D168"/>
    <mergeCell ref="E178:H178"/>
    <mergeCell ref="I178:J178"/>
    <mergeCell ref="E168:J168"/>
    <mergeCell ref="E183:J183"/>
    <mergeCell ref="E175:J175"/>
    <mergeCell ref="A173:D173"/>
    <mergeCell ref="E173:J173"/>
    <mergeCell ref="A174:D174"/>
    <mergeCell ref="E192:F192"/>
    <mergeCell ref="A189:D189"/>
    <mergeCell ref="I190:J190"/>
    <mergeCell ref="A172:J172"/>
    <mergeCell ref="E194:F194"/>
    <mergeCell ref="G194:H194"/>
    <mergeCell ref="I195:J195"/>
    <mergeCell ref="I193:J193"/>
    <mergeCell ref="A183:D183"/>
    <mergeCell ref="E182:H182"/>
    <mergeCell ref="I182:J182"/>
    <mergeCell ref="A177:D182"/>
    <mergeCell ref="A138:D139"/>
    <mergeCell ref="A131:I131"/>
    <mergeCell ref="E148:I148"/>
    <mergeCell ref="E146:I146"/>
    <mergeCell ref="A148:D148"/>
    <mergeCell ref="E158:J158"/>
    <mergeCell ref="E157:F157"/>
    <mergeCell ref="E147:I147"/>
    <mergeCell ref="A156:D156"/>
    <mergeCell ref="E156:J156"/>
    <mergeCell ref="A147:D147"/>
    <mergeCell ref="E160:F160"/>
    <mergeCell ref="A158:D158"/>
    <mergeCell ref="E159:J159"/>
    <mergeCell ref="G160:J160"/>
    <mergeCell ref="E154:F154"/>
    <mergeCell ref="A142:D143"/>
    <mergeCell ref="A140:D141"/>
    <mergeCell ref="E140:H140"/>
    <mergeCell ref="I140:J140"/>
    <mergeCell ref="E134:H134"/>
    <mergeCell ref="A45:J45"/>
    <mergeCell ref="I77:J77"/>
    <mergeCell ref="A77:H77"/>
    <mergeCell ref="A78:H78"/>
    <mergeCell ref="I78:J78"/>
    <mergeCell ref="E181:H181"/>
    <mergeCell ref="A50:H50"/>
    <mergeCell ref="A85:H85"/>
    <mergeCell ref="I73:J73"/>
    <mergeCell ref="A74:H74"/>
    <mergeCell ref="A129:I129"/>
    <mergeCell ref="A104:C104"/>
    <mergeCell ref="D104:J104"/>
    <mergeCell ref="G150:H150"/>
    <mergeCell ref="D101:J101"/>
    <mergeCell ref="A105:J105"/>
    <mergeCell ref="A101:C101"/>
    <mergeCell ref="D103:J103"/>
    <mergeCell ref="A103:C103"/>
    <mergeCell ref="A102:C102"/>
    <mergeCell ref="I85:J85"/>
    <mergeCell ref="E167:J167"/>
    <mergeCell ref="E151:F151"/>
    <mergeCell ref="D102:J102"/>
  </mergeCells>
  <conditionalFormatting sqref="J146:J148">
    <cfRule type="containsErrors" dxfId="3" priority="6">
      <formula>ISERROR(J146)</formula>
    </cfRule>
  </conditionalFormatting>
  <conditionalFormatting sqref="J177">
    <cfRule type="containsErrors" dxfId="2" priority="5">
      <formula>ISERROR(J177)</formula>
    </cfRule>
  </conditionalFormatting>
  <conditionalFormatting sqref="J179">
    <cfRule type="containsErrors" dxfId="1" priority="2">
      <formula>ISERROR(J179)</formula>
    </cfRule>
  </conditionalFormatting>
  <conditionalFormatting sqref="J181">
    <cfRule type="containsErrors" dxfId="0" priority="1">
      <formula>ISERROR(J181)</formula>
    </cfRule>
  </conditionalFormatting>
  <dataValidations count="11">
    <dataValidation type="list" allowBlank="1" showInputMessage="1" showErrorMessage="1" sqref="E133:J133" xr:uid="{715B2075-F350-44B3-9D14-7B0B3E264C40}">
      <formula1>$K$133:$K$136</formula1>
    </dataValidation>
    <dataValidation type="list" allowBlank="1" showInputMessage="1" showErrorMessage="1" sqref="E176:J176" xr:uid="{562BAA26-DDEA-44DF-B0D0-5705BFFCD892}">
      <formula1>$L$176:$L$179</formula1>
    </dataValidation>
    <dataValidation type="list" allowBlank="1" showInputMessage="1" showErrorMessage="1" sqref="D46:J46" xr:uid="{CCBEAFF7-B617-4913-A578-4A123FAC247E}">
      <formula1>$K$98:$K$101</formula1>
    </dataValidation>
    <dataValidation type="list" allowBlank="1" showInputMessage="1" showErrorMessage="1" sqref="E79:H81 E184 E51:H55 I76:J76 E183:J183 E46:J47 J132 E38:J39 E44:I44 J43:J44 E66:H76 E126:I132 J126:J130 G154:J154" xr:uid="{9C0EF040-9501-42FB-9940-C2E5EE39C232}">
      <formula1>$K$2:$K$3</formula1>
    </dataValidation>
    <dataValidation type="list" allowBlank="1" showInputMessage="1" showErrorMessage="1" sqref="I75:J75 I95:J95 I55:J55 I81:J81" xr:uid="{5FC5BE02-A774-4061-BFFF-820C404EBFF9}">
      <formula1>$K$50:$K$54</formula1>
    </dataValidation>
    <dataValidation type="list" allowBlank="1" showInputMessage="1" showErrorMessage="1" sqref="I88:J88 I93:J94" xr:uid="{3AD88F43-B53B-481B-8718-4604A74E073A}">
      <formula1>$M$86:$M$88</formula1>
    </dataValidation>
    <dataValidation type="list" allowBlank="1" showInputMessage="1" showErrorMessage="1" sqref="I83:J87 I89:J92" xr:uid="{8EF525EF-648E-4ED1-8069-C5D0AD5AAD7B}">
      <formula1>$M$86:$M$87</formula1>
    </dataValidation>
    <dataValidation type="list" allowBlank="1" showInputMessage="1" showErrorMessage="1" sqref="E177:H177 E179:H179 E181:H181" xr:uid="{5CCCD8A5-9CC9-4775-831B-9D03678E0C8A}">
      <formula1>$N$176:$N$178</formula1>
    </dataValidation>
    <dataValidation type="list" allowBlank="1" showInputMessage="1" showErrorMessage="1" sqref="I50:J54 I66:J74 I77:J80" xr:uid="{A8065536-DE7B-4EEF-A94D-3E9B9CED5BA4}">
      <formula1>$K$50:$K$51</formula1>
    </dataValidation>
    <dataValidation type="list" allowBlank="1" showInputMessage="1" showErrorMessage="1" sqref="J131" xr:uid="{BB4BD334-E059-4CD1-BB28-FD619CC580B0}">
      <formula1>$K$2:$K$4</formula1>
    </dataValidation>
    <dataValidation type="list" allowBlank="1" showInputMessage="1" showErrorMessage="1" sqref="D106:E106 G106 I106:J106 D111:E111 G111 I111:J111" xr:uid="{710DB3C4-1879-4208-B57B-957E509ACF04}">
      <formula1>$K$105:$K$108</formula1>
    </dataValidation>
  </dataValidations>
  <pageMargins left="0.70866141732283472" right="0.70866141732283472" top="0.74803149606299213" bottom="0.74803149606299213" header="0.31496062992125984" footer="0.31496062992125984"/>
  <pageSetup paperSize="9" scale="51" fitToHeight="8" orientation="portrait" r:id="rId1"/>
  <rowBreaks count="3" manualBreakCount="3">
    <brk id="47" max="9" man="1"/>
    <brk id="143" max="9" man="1"/>
    <brk id="215" max="9"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1C067-4615-493E-9FAD-8B3ED2B2416E}">
  <sheetPr>
    <tabColor rgb="FF92D050"/>
  </sheetPr>
  <dimension ref="A1:E38"/>
  <sheetViews>
    <sheetView zoomScale="70" zoomScaleNormal="70" workbookViewId="0">
      <selection activeCell="T122" sqref="T122"/>
    </sheetView>
  </sheetViews>
  <sheetFormatPr defaultRowHeight="12.75" x14ac:dyDescent="0.2"/>
  <cols>
    <col min="1" max="1" width="36" customWidth="1"/>
    <col min="2" max="2" width="30.5703125" customWidth="1"/>
    <col min="3" max="3" width="51" customWidth="1"/>
    <col min="4" max="4" width="12.42578125" customWidth="1"/>
    <col min="5" max="5" width="22.7109375" customWidth="1"/>
  </cols>
  <sheetData>
    <row r="1" spans="1:5" ht="15.75" x14ac:dyDescent="0.2">
      <c r="A1" s="1008" t="s">
        <v>432</v>
      </c>
      <c r="B1" s="1009"/>
      <c r="C1" s="1009"/>
      <c r="D1" s="1009"/>
      <c r="E1" s="1009"/>
    </row>
    <row r="2" spans="1:5" ht="16.5" thickBot="1" x14ac:dyDescent="0.25">
      <c r="A2" s="1010" t="s">
        <v>433</v>
      </c>
      <c r="B2" s="1011"/>
      <c r="C2" s="1011"/>
      <c r="D2" s="1011"/>
      <c r="E2" s="1011"/>
    </row>
    <row r="3" spans="1:5" ht="13.5" thickBot="1" x14ac:dyDescent="0.25">
      <c r="A3" s="161" t="s">
        <v>133</v>
      </c>
      <c r="B3" s="991" t="s">
        <v>134</v>
      </c>
      <c r="C3" s="992"/>
      <c r="D3" s="978" t="s">
        <v>135</v>
      </c>
      <c r="E3" s="979"/>
    </row>
    <row r="4" spans="1:5" ht="128.25" customHeight="1" x14ac:dyDescent="0.2">
      <c r="A4" s="980" t="s">
        <v>434</v>
      </c>
      <c r="B4" s="983" t="s">
        <v>435</v>
      </c>
      <c r="C4" s="162" t="s">
        <v>436</v>
      </c>
      <c r="D4" s="163">
        <v>2</v>
      </c>
      <c r="E4" s="1012"/>
    </row>
    <row r="5" spans="1:5" ht="42.75" customHeight="1" x14ac:dyDescent="0.2">
      <c r="A5" s="981"/>
      <c r="B5" s="984"/>
      <c r="C5" s="164" t="s">
        <v>437</v>
      </c>
      <c r="D5" s="165">
        <v>1</v>
      </c>
      <c r="E5" s="995"/>
    </row>
    <row r="6" spans="1:5" ht="25.5" customHeight="1" thickBot="1" x14ac:dyDescent="0.25">
      <c r="A6" s="981"/>
      <c r="B6" s="985"/>
      <c r="C6" s="166" t="s">
        <v>438</v>
      </c>
      <c r="D6" s="167">
        <v>0</v>
      </c>
      <c r="E6" s="996"/>
    </row>
    <row r="7" spans="1:5" ht="37.5" customHeight="1" thickTop="1" x14ac:dyDescent="0.2">
      <c r="A7" s="981"/>
      <c r="B7" s="986" t="s">
        <v>439</v>
      </c>
      <c r="C7" s="168" t="s">
        <v>478</v>
      </c>
      <c r="D7" s="169">
        <v>2</v>
      </c>
      <c r="E7" s="994"/>
    </row>
    <row r="8" spans="1:5" ht="34.5" customHeight="1" x14ac:dyDescent="0.2">
      <c r="A8" s="981"/>
      <c r="B8" s="984"/>
      <c r="C8" s="164" t="s">
        <v>479</v>
      </c>
      <c r="D8" s="165">
        <v>1</v>
      </c>
      <c r="E8" s="995"/>
    </row>
    <row r="9" spans="1:5" ht="22.5" customHeight="1" thickBot="1" x14ac:dyDescent="0.25">
      <c r="A9" s="981"/>
      <c r="B9" s="987"/>
      <c r="C9" s="166" t="s">
        <v>480</v>
      </c>
      <c r="D9" s="167">
        <v>0</v>
      </c>
      <c r="E9" s="996"/>
    </row>
    <row r="10" spans="1:5" ht="87.75" customHeight="1" thickTop="1" x14ac:dyDescent="0.2">
      <c r="A10" s="981"/>
      <c r="B10" s="988" t="s">
        <v>440</v>
      </c>
      <c r="C10" s="168" t="s">
        <v>441</v>
      </c>
      <c r="D10" s="169">
        <v>2</v>
      </c>
      <c r="E10" s="994"/>
    </row>
    <row r="11" spans="1:5" x14ac:dyDescent="0.2">
      <c r="A11" s="981"/>
      <c r="B11" s="989"/>
      <c r="C11" s="164" t="s">
        <v>442</v>
      </c>
      <c r="D11" s="165">
        <v>1</v>
      </c>
      <c r="E11" s="995"/>
    </row>
    <row r="12" spans="1:5" ht="13.5" thickBot="1" x14ac:dyDescent="0.25">
      <c r="A12" s="982"/>
      <c r="B12" s="990"/>
      <c r="C12" s="166" t="s">
        <v>443</v>
      </c>
      <c r="D12" s="167">
        <v>0</v>
      </c>
      <c r="E12" s="996"/>
    </row>
    <row r="13" spans="1:5" ht="53.25" customHeight="1" thickTop="1" x14ac:dyDescent="0.2">
      <c r="A13" s="980" t="s">
        <v>444</v>
      </c>
      <c r="B13" s="983" t="s">
        <v>445</v>
      </c>
      <c r="C13" s="168" t="s">
        <v>446</v>
      </c>
      <c r="D13" s="997">
        <v>2</v>
      </c>
      <c r="E13" s="994"/>
    </row>
    <row r="14" spans="1:5" ht="59.25" customHeight="1" x14ac:dyDescent="0.2">
      <c r="A14" s="981"/>
      <c r="B14" s="984"/>
      <c r="C14" s="164" t="s">
        <v>447</v>
      </c>
      <c r="D14" s="998"/>
      <c r="E14" s="995"/>
    </row>
    <row r="15" spans="1:5" ht="57.75" customHeight="1" x14ac:dyDescent="0.2">
      <c r="A15" s="981"/>
      <c r="B15" s="984"/>
      <c r="C15" s="164" t="s">
        <v>448</v>
      </c>
      <c r="D15" s="998">
        <v>1</v>
      </c>
      <c r="E15" s="995"/>
    </row>
    <row r="16" spans="1:5" ht="52.5" customHeight="1" x14ac:dyDescent="0.2">
      <c r="A16" s="981"/>
      <c r="B16" s="984"/>
      <c r="C16" s="164" t="s">
        <v>447</v>
      </c>
      <c r="D16" s="998"/>
      <c r="E16" s="995"/>
    </row>
    <row r="17" spans="1:5" ht="99.75" customHeight="1" thickBot="1" x14ac:dyDescent="0.25">
      <c r="A17" s="981"/>
      <c r="B17" s="985"/>
      <c r="C17" s="166" t="s">
        <v>449</v>
      </c>
      <c r="D17" s="167">
        <v>0</v>
      </c>
      <c r="E17" s="996"/>
    </row>
    <row r="18" spans="1:5" ht="45.75" customHeight="1" thickTop="1" x14ac:dyDescent="0.2">
      <c r="A18" s="981"/>
      <c r="B18" s="986" t="s">
        <v>450</v>
      </c>
      <c r="C18" s="168" t="s">
        <v>451</v>
      </c>
      <c r="D18" s="169">
        <v>2</v>
      </c>
      <c r="E18" s="994"/>
    </row>
    <row r="19" spans="1:5" ht="54.75" customHeight="1" x14ac:dyDescent="0.2">
      <c r="A19" s="981"/>
      <c r="B19" s="984"/>
      <c r="C19" s="164" t="s">
        <v>452</v>
      </c>
      <c r="D19" s="165">
        <v>1</v>
      </c>
      <c r="E19" s="995"/>
    </row>
    <row r="20" spans="1:5" ht="46.5" customHeight="1" thickBot="1" x14ac:dyDescent="0.25">
      <c r="A20" s="982"/>
      <c r="B20" s="987"/>
      <c r="C20" s="166" t="s">
        <v>453</v>
      </c>
      <c r="D20" s="167">
        <v>0</v>
      </c>
      <c r="E20" s="996"/>
    </row>
    <row r="21" spans="1:5" ht="13.5" thickTop="1" x14ac:dyDescent="0.2">
      <c r="A21" s="980" t="s">
        <v>454</v>
      </c>
      <c r="B21" s="983" t="s">
        <v>455</v>
      </c>
      <c r="C21" s="169" t="s">
        <v>136</v>
      </c>
      <c r="D21" s="169">
        <v>2</v>
      </c>
      <c r="E21" s="994"/>
    </row>
    <row r="22" spans="1:5" x14ac:dyDescent="0.2">
      <c r="A22" s="981"/>
      <c r="B22" s="984"/>
      <c r="C22" s="165" t="s">
        <v>456</v>
      </c>
      <c r="D22" s="165">
        <v>1</v>
      </c>
      <c r="E22" s="995"/>
    </row>
    <row r="23" spans="1:5" ht="13.5" thickBot="1" x14ac:dyDescent="0.25">
      <c r="A23" s="981"/>
      <c r="B23" s="987"/>
      <c r="C23" s="167" t="s">
        <v>457</v>
      </c>
      <c r="D23" s="167">
        <v>0</v>
      </c>
      <c r="E23" s="996"/>
    </row>
    <row r="24" spans="1:5" ht="27.75" customHeight="1" thickTop="1" x14ac:dyDescent="0.2">
      <c r="A24" s="981"/>
      <c r="B24" s="983" t="s">
        <v>458</v>
      </c>
      <c r="C24" s="169" t="s">
        <v>137</v>
      </c>
      <c r="D24" s="169">
        <v>2</v>
      </c>
      <c r="E24" s="994"/>
    </row>
    <row r="25" spans="1:5" x14ac:dyDescent="0.2">
      <c r="A25" s="981"/>
      <c r="B25" s="984"/>
      <c r="C25" s="165" t="s">
        <v>459</v>
      </c>
      <c r="D25" s="165">
        <v>1</v>
      </c>
      <c r="E25" s="995"/>
    </row>
    <row r="26" spans="1:5" ht="13.5" thickBot="1" x14ac:dyDescent="0.25">
      <c r="A26" s="993"/>
      <c r="B26" s="987"/>
      <c r="C26" s="167" t="s">
        <v>460</v>
      </c>
      <c r="D26" s="167">
        <v>0</v>
      </c>
      <c r="E26" s="996"/>
    </row>
    <row r="27" spans="1:5" ht="25.5" customHeight="1" thickTop="1" x14ac:dyDescent="0.2">
      <c r="A27" s="999" t="s">
        <v>461</v>
      </c>
      <c r="B27" s="983" t="s">
        <v>138</v>
      </c>
      <c r="C27" s="997"/>
      <c r="D27" s="169">
        <v>4</v>
      </c>
      <c r="E27" s="994"/>
    </row>
    <row r="28" spans="1:5" ht="25.5" customHeight="1" x14ac:dyDescent="0.2">
      <c r="A28" s="981"/>
      <c r="B28" s="984" t="s">
        <v>139</v>
      </c>
      <c r="C28" s="998"/>
      <c r="D28" s="165">
        <v>3</v>
      </c>
      <c r="E28" s="1000"/>
    </row>
    <row r="29" spans="1:5" ht="28.5" customHeight="1" x14ac:dyDescent="0.2">
      <c r="A29" s="981"/>
      <c r="B29" s="984" t="s">
        <v>140</v>
      </c>
      <c r="C29" s="998"/>
      <c r="D29" s="165">
        <v>2</v>
      </c>
      <c r="E29" s="1000"/>
    </row>
    <row r="30" spans="1:5" ht="29.25" customHeight="1" x14ac:dyDescent="0.2">
      <c r="A30" s="981"/>
      <c r="B30" s="984" t="s">
        <v>141</v>
      </c>
      <c r="C30" s="998"/>
      <c r="D30" s="165">
        <v>1</v>
      </c>
      <c r="E30" s="1000"/>
    </row>
    <row r="31" spans="1:5" ht="25.5" customHeight="1" thickBot="1" x14ac:dyDescent="0.25">
      <c r="A31" s="982"/>
      <c r="B31" s="987" t="s">
        <v>142</v>
      </c>
      <c r="C31" s="1002"/>
      <c r="D31" s="167">
        <v>0</v>
      </c>
      <c r="E31" s="1001"/>
    </row>
    <row r="32" spans="1:5" ht="30" customHeight="1" thickTop="1" x14ac:dyDescent="0.2">
      <c r="A32" s="980" t="s">
        <v>462</v>
      </c>
      <c r="B32" s="983" t="s">
        <v>463</v>
      </c>
      <c r="C32" s="997"/>
      <c r="D32" s="169">
        <v>4</v>
      </c>
      <c r="E32" s="994"/>
    </row>
    <row r="33" spans="1:5" ht="33.75" customHeight="1" x14ac:dyDescent="0.2">
      <c r="A33" s="981"/>
      <c r="B33" s="984" t="s">
        <v>464</v>
      </c>
      <c r="C33" s="998"/>
      <c r="D33" s="165">
        <v>3</v>
      </c>
      <c r="E33" s="1000"/>
    </row>
    <row r="34" spans="1:5" ht="27.75" customHeight="1" x14ac:dyDescent="0.2">
      <c r="A34" s="981"/>
      <c r="B34" s="984" t="s">
        <v>465</v>
      </c>
      <c r="C34" s="998"/>
      <c r="D34" s="165">
        <v>2</v>
      </c>
      <c r="E34" s="1000"/>
    </row>
    <row r="35" spans="1:5" ht="35.25" customHeight="1" x14ac:dyDescent="0.2">
      <c r="A35" s="981"/>
      <c r="B35" s="984" t="s">
        <v>466</v>
      </c>
      <c r="C35" s="998"/>
      <c r="D35" s="165">
        <v>1</v>
      </c>
      <c r="E35" s="1000"/>
    </row>
    <row r="36" spans="1:5" ht="28.5" customHeight="1" thickBot="1" x14ac:dyDescent="0.25">
      <c r="A36" s="982"/>
      <c r="B36" s="987" t="s">
        <v>467</v>
      </c>
      <c r="C36" s="1002"/>
      <c r="D36" s="167">
        <v>0</v>
      </c>
      <c r="E36" s="1013"/>
    </row>
    <row r="37" spans="1:5" ht="13.5" thickBot="1" x14ac:dyDescent="0.25">
      <c r="A37" s="1003" t="s">
        <v>143</v>
      </c>
      <c r="B37" s="1004"/>
      <c r="C37" s="1005"/>
      <c r="D37" s="1006">
        <f>E4+E7+E10+E13+E18+E21+E24+E27+E32</f>
        <v>0</v>
      </c>
      <c r="E37" s="1007"/>
    </row>
    <row r="38" spans="1:5" ht="15" x14ac:dyDescent="0.2">
      <c r="A38" s="160"/>
    </row>
  </sheetData>
  <mergeCells count="39">
    <mergeCell ref="A37:C37"/>
    <mergeCell ref="D37:E37"/>
    <mergeCell ref="A1:E1"/>
    <mergeCell ref="A2:E2"/>
    <mergeCell ref="E4:E6"/>
    <mergeCell ref="E7:E9"/>
    <mergeCell ref="E10:E12"/>
    <mergeCell ref="E13:E17"/>
    <mergeCell ref="E18:E20"/>
    <mergeCell ref="A32:A36"/>
    <mergeCell ref="B32:C32"/>
    <mergeCell ref="E32:E36"/>
    <mergeCell ref="B33:C33"/>
    <mergeCell ref="B34:C34"/>
    <mergeCell ref="B35:C35"/>
    <mergeCell ref="B36:C36"/>
    <mergeCell ref="A27:A31"/>
    <mergeCell ref="B27:C27"/>
    <mergeCell ref="E27:E31"/>
    <mergeCell ref="B28:C28"/>
    <mergeCell ref="B29:C29"/>
    <mergeCell ref="B30:C30"/>
    <mergeCell ref="B31:C31"/>
    <mergeCell ref="E24:E26"/>
    <mergeCell ref="D13:D14"/>
    <mergeCell ref="D15:D16"/>
    <mergeCell ref="B21:B23"/>
    <mergeCell ref="E21:E23"/>
    <mergeCell ref="A13:A20"/>
    <mergeCell ref="B13:B17"/>
    <mergeCell ref="B18:B20"/>
    <mergeCell ref="B3:C3"/>
    <mergeCell ref="B24:B26"/>
    <mergeCell ref="A21:A26"/>
    <mergeCell ref="D3:E3"/>
    <mergeCell ref="A4:A12"/>
    <mergeCell ref="B4:B6"/>
    <mergeCell ref="B7:B9"/>
    <mergeCell ref="B10:B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1896-CD99-4D7C-BA4E-F3C5042F695D}">
  <sheetPr>
    <tabColor rgb="FF00B050"/>
  </sheetPr>
  <dimension ref="A1:M13"/>
  <sheetViews>
    <sheetView workbookViewId="0">
      <selection activeCell="I26" sqref="I26"/>
    </sheetView>
  </sheetViews>
  <sheetFormatPr defaultRowHeight="12.75" x14ac:dyDescent="0.2"/>
  <sheetData>
    <row r="1" spans="1:13" x14ac:dyDescent="0.2">
      <c r="A1" s="1014" t="s">
        <v>499</v>
      </c>
      <c r="B1" s="1014"/>
      <c r="C1" s="1014"/>
      <c r="D1" s="1014"/>
      <c r="E1" s="1014"/>
      <c r="F1" s="1014"/>
      <c r="G1" s="1014"/>
      <c r="H1" s="1014"/>
      <c r="I1" s="1014"/>
      <c r="J1" s="1014"/>
      <c r="K1" s="1014"/>
      <c r="L1" s="1014"/>
      <c r="M1" s="1014"/>
    </row>
    <row r="2" spans="1:13" x14ac:dyDescent="0.2">
      <c r="A2" s="1014"/>
      <c r="B2" s="1014"/>
      <c r="C2" s="1014"/>
      <c r="D2" s="1014"/>
      <c r="E2" s="1014"/>
      <c r="F2" s="1014"/>
      <c r="G2" s="1014"/>
      <c r="H2" s="1014"/>
      <c r="I2" s="1014"/>
      <c r="J2" s="1014"/>
      <c r="K2" s="1014"/>
      <c r="L2" s="1014"/>
      <c r="M2" s="1014"/>
    </row>
    <row r="3" spans="1:13" x14ac:dyDescent="0.2">
      <c r="A3" s="1014"/>
      <c r="B3" s="1014"/>
      <c r="C3" s="1014"/>
      <c r="D3" s="1014"/>
      <c r="E3" s="1014"/>
      <c r="F3" s="1014"/>
      <c r="G3" s="1014"/>
      <c r="H3" s="1014"/>
      <c r="I3" s="1014"/>
      <c r="J3" s="1014"/>
      <c r="K3" s="1014"/>
      <c r="L3" s="1014"/>
      <c r="M3" s="1014"/>
    </row>
    <row r="4" spans="1:13" x14ac:dyDescent="0.2">
      <c r="A4" s="1014"/>
      <c r="B4" s="1014"/>
      <c r="C4" s="1014"/>
      <c r="D4" s="1014"/>
      <c r="E4" s="1014"/>
      <c r="F4" s="1014"/>
      <c r="G4" s="1014"/>
      <c r="H4" s="1014"/>
      <c r="I4" s="1014"/>
      <c r="J4" s="1014"/>
      <c r="K4" s="1014"/>
      <c r="L4" s="1014"/>
      <c r="M4" s="1014"/>
    </row>
    <row r="5" spans="1:13" x14ac:dyDescent="0.2">
      <c r="A5" s="1014"/>
      <c r="B5" s="1014"/>
      <c r="C5" s="1014"/>
      <c r="D5" s="1014"/>
      <c r="E5" s="1014"/>
      <c r="F5" s="1014"/>
      <c r="G5" s="1014"/>
      <c r="H5" s="1014"/>
      <c r="I5" s="1014"/>
      <c r="J5" s="1014"/>
      <c r="K5" s="1014"/>
      <c r="L5" s="1014"/>
      <c r="M5" s="1014"/>
    </row>
    <row r="6" spans="1:13" x14ac:dyDescent="0.2">
      <c r="A6" s="1014"/>
      <c r="B6" s="1014"/>
      <c r="C6" s="1014"/>
      <c r="D6" s="1014"/>
      <c r="E6" s="1014"/>
      <c r="F6" s="1014"/>
      <c r="G6" s="1014"/>
      <c r="H6" s="1014"/>
      <c r="I6" s="1014"/>
      <c r="J6" s="1014"/>
      <c r="K6" s="1014"/>
      <c r="L6" s="1014"/>
      <c r="M6" s="1014"/>
    </row>
    <row r="7" spans="1:13" x14ac:dyDescent="0.2">
      <c r="A7" s="1014"/>
      <c r="B7" s="1014"/>
      <c r="C7" s="1014"/>
      <c r="D7" s="1014"/>
      <c r="E7" s="1014"/>
      <c r="F7" s="1014"/>
      <c r="G7" s="1014"/>
      <c r="H7" s="1014"/>
      <c r="I7" s="1014"/>
      <c r="J7" s="1014"/>
      <c r="K7" s="1014"/>
      <c r="L7" s="1014"/>
      <c r="M7" s="1014"/>
    </row>
    <row r="8" spans="1:13" x14ac:dyDescent="0.2">
      <c r="A8" s="1014"/>
      <c r="B8" s="1014"/>
      <c r="C8" s="1014"/>
      <c r="D8" s="1014"/>
      <c r="E8" s="1014"/>
      <c r="F8" s="1014"/>
      <c r="G8" s="1014"/>
      <c r="H8" s="1014"/>
      <c r="I8" s="1014"/>
      <c r="J8" s="1014"/>
      <c r="K8" s="1014"/>
      <c r="L8" s="1014"/>
      <c r="M8" s="1014"/>
    </row>
    <row r="9" spans="1:13" x14ac:dyDescent="0.2">
      <c r="A9" s="1014"/>
      <c r="B9" s="1014"/>
      <c r="C9" s="1014"/>
      <c r="D9" s="1014"/>
      <c r="E9" s="1014"/>
      <c r="F9" s="1014"/>
      <c r="G9" s="1014"/>
      <c r="H9" s="1014"/>
      <c r="I9" s="1014"/>
      <c r="J9" s="1014"/>
      <c r="K9" s="1014"/>
      <c r="L9" s="1014"/>
      <c r="M9" s="1014"/>
    </row>
    <row r="10" spans="1:13" x14ac:dyDescent="0.2">
      <c r="A10" s="1014"/>
      <c r="B10" s="1014"/>
      <c r="C10" s="1014"/>
      <c r="D10" s="1014"/>
      <c r="E10" s="1014"/>
      <c r="F10" s="1014"/>
      <c r="G10" s="1014"/>
      <c r="H10" s="1014"/>
      <c r="I10" s="1014"/>
      <c r="J10" s="1014"/>
      <c r="K10" s="1014"/>
      <c r="L10" s="1014"/>
      <c r="M10" s="1014"/>
    </row>
    <row r="11" spans="1:13" x14ac:dyDescent="0.2">
      <c r="A11" s="1014"/>
      <c r="B11" s="1014"/>
      <c r="C11" s="1014"/>
      <c r="D11" s="1014"/>
      <c r="E11" s="1014"/>
      <c r="F11" s="1014"/>
      <c r="G11" s="1014"/>
      <c r="H11" s="1014"/>
      <c r="I11" s="1014"/>
      <c r="J11" s="1014"/>
      <c r="K11" s="1014"/>
      <c r="L11" s="1014"/>
      <c r="M11" s="1014"/>
    </row>
    <row r="12" spans="1:13" x14ac:dyDescent="0.2">
      <c r="A12" s="1014"/>
      <c r="B12" s="1014"/>
      <c r="C12" s="1014"/>
      <c r="D12" s="1014"/>
      <c r="E12" s="1014"/>
      <c r="F12" s="1014"/>
      <c r="G12" s="1014"/>
      <c r="H12" s="1014"/>
      <c r="I12" s="1014"/>
      <c r="J12" s="1014"/>
      <c r="K12" s="1014"/>
      <c r="L12" s="1014"/>
      <c r="M12" s="1014"/>
    </row>
    <row r="13" spans="1:13" x14ac:dyDescent="0.2">
      <c r="A13" s="1014"/>
      <c r="B13" s="1014"/>
      <c r="C13" s="1014"/>
      <c r="D13" s="1014"/>
      <c r="E13" s="1014"/>
      <c r="F13" s="1014"/>
      <c r="G13" s="1014"/>
      <c r="H13" s="1014"/>
      <c r="I13" s="1014"/>
      <c r="J13" s="1014"/>
      <c r="K13" s="1014"/>
      <c r="L13" s="1014"/>
      <c r="M13" s="1014"/>
    </row>
  </sheetData>
  <mergeCells count="1">
    <mergeCell ref="A1:M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D2B045619F5E4489AB8914F3CC43171" ma:contentTypeVersion="1" ma:contentTypeDescription="Создание документа." ma:contentTypeScope="" ma:versionID="e49b7d1a08dd294f91a976ed09210aff">
  <xsd:schema xmlns:xsd="http://www.w3.org/2001/XMLSchema" xmlns:p="http://schemas.microsoft.com/office/2006/metadata/properties" targetNamespace="http://schemas.microsoft.com/office/2006/metadata/properties" ma:root="true" ma:fieldsID="647d56ec95c9d61d04b84e2cc0a9477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Тип содержимого" ma:readOnly="true"/>
        <xsd:element ref="dc:title" minOccurs="0" maxOccurs="1" ma:index="1"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F2117-AA09-4D61-8865-C0B616979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DCAC1C9-C501-41EF-B6DC-9EEA5985818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6D1C2A9-6131-4B3A-BEA9-814490AE94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Заявка</vt:lpstr>
      <vt:lpstr>Фин.показатели ТЭО</vt:lpstr>
      <vt:lpstr>баланс</vt:lpstr>
      <vt:lpstr>Заключение</vt:lpstr>
      <vt:lpstr>Критерии</vt:lpstr>
      <vt:lpstr>ПОДСКАЗКИ ДЛЯ ЗАКЛЮЧЕНИЯ </vt:lpstr>
      <vt:lpstr>баланс!Область_печати</vt:lpstr>
      <vt:lpstr>Заключение!Область_печати</vt:lpstr>
      <vt:lpstr>Заявка!Область_печати</vt:lpstr>
      <vt:lpstr>'Фин.показатели ТЭО'!Область_печати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dc:creator>
  <cp:lastModifiedBy>User</cp:lastModifiedBy>
  <cp:lastPrinted>2026-07-01T08:14:30Z</cp:lastPrinted>
  <dcterms:created xsi:type="dcterms:W3CDTF">2004-05-14T09:10:56Z</dcterms:created>
  <dcterms:modified xsi:type="dcterms:W3CDTF">2026-08-19T06:20:58Z</dcterms:modified>
</cp:coreProperties>
</file>